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01" activeTab="0"/>
  </bookViews>
  <sheets>
    <sheet name="сравнение" sheetId="1" r:id="rId1"/>
  </sheets>
  <definedNames/>
  <calcPr fullCalcOnLoad="1"/>
</workbook>
</file>

<file path=xl/sharedStrings.xml><?xml version="1.0" encoding="utf-8"?>
<sst xmlns="http://schemas.openxmlformats.org/spreadsheetml/2006/main" count="129" uniqueCount="117">
  <si>
    <t>Наименование потребителя</t>
  </si>
  <si>
    <t>Исполнительный комитет Апазовского сельского поселения</t>
  </si>
  <si>
    <t>ДК (Арский р-н, н.п. Апазово)</t>
  </si>
  <si>
    <t>ДК (Арский р-н, н.п. Хасаншаих)</t>
  </si>
  <si>
    <t>СК (Арский р-н, н.п.Пшенгер)</t>
  </si>
  <si>
    <t>СК (Арский р-н, н.п.Мирзям)</t>
  </si>
  <si>
    <t>ДК (Арский р-н, н.п. Среднекорса)</t>
  </si>
  <si>
    <t>СК (Арский р-н, н.п. Курайвань)</t>
  </si>
  <si>
    <t>СДК (Арский р-н, н.п. Качелино)</t>
  </si>
  <si>
    <t>СК (Арский р-н, н.п. Якты-Кунь)</t>
  </si>
  <si>
    <t>СК (Арский р-н, н.п. Чулпан)</t>
  </si>
  <si>
    <t>ДК (Арский р-н, н.п. Казанбаш)</t>
  </si>
  <si>
    <t>СК (Арский р-н, н.п. Старо-Турнали)</t>
  </si>
  <si>
    <t>СК (Арский р-н, н.п. Мало-Турнали)</t>
  </si>
  <si>
    <t>СК (Арский р-н, н.п. Кутюк)</t>
  </si>
  <si>
    <t>СК (Арский р-н, н.п. Н.Метески)</t>
  </si>
  <si>
    <t>ДК (Арский р-н, н.п. Купербаш)</t>
  </si>
  <si>
    <t>ДК (Арский р-н, н.п. Мендюш)</t>
  </si>
  <si>
    <t>СК (Арский р-н, н.п. Казилино)</t>
  </si>
  <si>
    <t>ДК (Арский р-н, н.п. Наласа)</t>
  </si>
  <si>
    <t>СК (Арский р-н, н.п. С-Берези)</t>
  </si>
  <si>
    <t>СК (Арский р-н, н.п. Б.Берези)</t>
  </si>
  <si>
    <t>адм.здание СП (Арский р-н, н.п. Нуса)</t>
  </si>
  <si>
    <t>СК (Арский р-н, н.п. Сардабаш)</t>
  </si>
  <si>
    <t>СК (Арский р-н, н.п. Нуса)</t>
  </si>
  <si>
    <t>ДК (Арский р-н, н.п. Новокырлай)</t>
  </si>
  <si>
    <t>ДК (Арский р-н, н.п. Сиза)</t>
  </si>
  <si>
    <t>СК (Арский р-н, н.п. Мурали)</t>
  </si>
  <si>
    <t>СК (Арский р-н, н.п. Ташкич)</t>
  </si>
  <si>
    <t>адм.здание СП (Арский р-н, н.п. Сикертан)</t>
  </si>
  <si>
    <t>ДК (Арский р-н, н.п. Сикертан)</t>
  </si>
  <si>
    <t>сельский клуб (Арский р-н, н.п. Губурчак)</t>
  </si>
  <si>
    <t>ДК -Спорт комплекс (Арский р-н, н.п. Ст.Кырлай)</t>
  </si>
  <si>
    <t>СК (Арский р-н, н.п. Азяк)</t>
  </si>
  <si>
    <t>СК (Арский р-н, н.п. Ст.Яваш)</t>
  </si>
  <si>
    <t>ДК (Арский р-н, н.п. Ст.Чурилино)</t>
  </si>
  <si>
    <t>ДК (Арский р-н, н.п. Штырь)</t>
  </si>
  <si>
    <t>СК (Арский р-н, н.п. Ашабаш)</t>
  </si>
  <si>
    <t>СК (Арский р-н, н.п. Ст.Масра)</t>
  </si>
  <si>
    <t>СК (Арский р-н, н.п. Сарда)</t>
  </si>
  <si>
    <t>ДК (Арский р-н, н.п. Н.Аты)</t>
  </si>
  <si>
    <t>ДК (Арский р-н, н.п. Среднепшалым)</t>
  </si>
  <si>
    <t>СК (Арский р-н, н.п. Верхнепшалым)</t>
  </si>
  <si>
    <t>СК (Арский р-н, н.п. Нижнепшалым)</t>
  </si>
  <si>
    <t>СК (Арский р-н, н.п. Культес)</t>
  </si>
  <si>
    <t>ДК (Арский р-н, н.п. Староашит)</t>
  </si>
  <si>
    <t>СК (Арский р-н, н.п. Верхнеура)</t>
  </si>
  <si>
    <t>ДК (Арский р-н, н.п. Нижнеура)</t>
  </si>
  <si>
    <t>СК (Арский р-н, н.п. Кзылъяр)</t>
  </si>
  <si>
    <t>Спорт.Комплекс (Арский р-н, н.п. ст.Айвань)</t>
  </si>
  <si>
    <t>СДК (Арский р-н, н.п. Ташкичу)</t>
  </si>
  <si>
    <t>СДК (Арский р-н, н.п. Ашитбаш)</t>
  </si>
  <si>
    <t>СК (Арский р-н, н.п. Кысна)</t>
  </si>
  <si>
    <t>СП (Арский р-н, н.п. Урняк)</t>
  </si>
  <si>
    <t>ДК (Арский р-н, н.п. Лесхоз)</t>
  </si>
  <si>
    <t>ДК (Арский р-н, н.п. Урнашбаш)</t>
  </si>
  <si>
    <t>ДК (Арский р-н, н.п. Субаш-Аты)</t>
  </si>
  <si>
    <t>ДК (Арский р-н, н.п. Утар-Аты)</t>
  </si>
  <si>
    <t>адм.здание СП (Арский р-н, н.п. Учили)</t>
  </si>
  <si>
    <t>СДК (Арский р-н, н.п. Чиканас)</t>
  </si>
  <si>
    <t>СК (Арский р-н, н.п. Учили)</t>
  </si>
  <si>
    <t>СК (Арский р-н, н.п. К.Берези)</t>
  </si>
  <si>
    <t>СК (Арский р-н, н.п. Иске-Юрт)</t>
  </si>
  <si>
    <t>СДК (Арский р-н, н.п. Шушмабаш)</t>
  </si>
  <si>
    <t>адм.здание СП (Арский р-н, н.п. Шурабаш)</t>
  </si>
  <si>
    <t>СК (Арский р-н, н.п. Байкал)</t>
  </si>
  <si>
    <t>СК (Арский р-н, н.п. Шура)</t>
  </si>
  <si>
    <t>адм.здание СП (Арский р-н, н.п. Янасала)</t>
  </si>
  <si>
    <t>ДК (Арский р-н, н.п. Янасала)</t>
  </si>
  <si>
    <t>СК (Арский р-н, н.п. Каенсар)</t>
  </si>
  <si>
    <t>СК (Арский р-н, н.п. Кушлауч)</t>
  </si>
  <si>
    <t>СДК (Арский р-н, н.п. Н.Кишет)</t>
  </si>
  <si>
    <t>СК (Арский р-н, н.п. Ст.Кишет)</t>
  </si>
  <si>
    <t>СК (Арский р-н, н.п. Симетбаш)</t>
  </si>
  <si>
    <t>Клуб (Арский р-н, н.п. Арск)</t>
  </si>
  <si>
    <t>адм.здание поссовета (Арский р-н, н.п. Арск)</t>
  </si>
  <si>
    <t>Всего:</t>
  </si>
  <si>
    <t>СК (Арский р-н, н.п. Сарай-Чекурча)</t>
  </si>
  <si>
    <t>Среднекорсинское СП</t>
  </si>
  <si>
    <t>Качелинское СП</t>
  </si>
  <si>
    <t>Наласинское СП</t>
  </si>
  <si>
    <t>Новокырлайское СП</t>
  </si>
  <si>
    <t>Сизинское СП</t>
  </si>
  <si>
    <t>Старокырлайское СП</t>
  </si>
  <si>
    <t>Старочурилинское СП</t>
  </si>
  <si>
    <t>Среднеатынское СП</t>
  </si>
  <si>
    <t>Ташкичинское СП</t>
  </si>
  <si>
    <t>Урнякское СП</t>
  </si>
  <si>
    <t>Утар-Атынское СП</t>
  </si>
  <si>
    <t>Шушмабашское СП</t>
  </si>
  <si>
    <t>Янга-Сальское СП</t>
  </si>
  <si>
    <t>Новокишитское СП</t>
  </si>
  <si>
    <t>город Арск</t>
  </si>
  <si>
    <t>за 6 мес.</t>
  </si>
  <si>
    <t>адм.здание СП (Арский р-н, н.п. Сюрда)</t>
  </si>
  <si>
    <t>ДК (Арский р-н, н.п. Сюрда)</t>
  </si>
  <si>
    <t>куб.м.</t>
  </si>
  <si>
    <t>Сравн. (+,-)</t>
  </si>
  <si>
    <t>Новокинерское СП</t>
  </si>
  <si>
    <t>2012</t>
  </si>
  <si>
    <t>адм.здание СП (, н.п. Шушмабаш)</t>
  </si>
  <si>
    <t>СК  (ст.зд.ФАП) (, н.п. Клачи)</t>
  </si>
  <si>
    <t>2012г.</t>
  </si>
  <si>
    <t>2013</t>
  </si>
  <si>
    <t>1 квартал</t>
  </si>
  <si>
    <t>Фактическое потребление газа бюджетными учреждениями в 2012-2013 годах</t>
  </si>
  <si>
    <t>январь</t>
  </si>
  <si>
    <t>февраль</t>
  </si>
  <si>
    <t>март</t>
  </si>
  <si>
    <t>апрель</t>
  </si>
  <si>
    <t>за 4 месяца</t>
  </si>
  <si>
    <t>май</t>
  </si>
  <si>
    <t>за 5 месяцев</t>
  </si>
  <si>
    <t>Ср.сумма</t>
  </si>
  <si>
    <t>3%</t>
  </si>
  <si>
    <t>с - 3%</t>
  </si>
  <si>
    <t>сравн.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</si>
</sst>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"/>
    <numFmt numFmtId="172" formatCode="0.00000"/>
    <numFmt numFmtId="173" formatCode="0.000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7" fontId="3" fillId="0" borderId="6" xfId="0" applyNumberFormat="1" applyFont="1" applyBorder="1" applyAlignment="1">
      <alignment horizontal="center" wrapText="1"/>
    </xf>
    <xf numFmtId="17" fontId="3" fillId="0" borderId="4" xfId="0" applyNumberFormat="1" applyFont="1" applyBorder="1" applyAlignment="1">
      <alignment horizontal="center" wrapText="1"/>
    </xf>
    <xf numFmtId="17" fontId="3" fillId="0" borderId="7" xfId="0" applyNumberFormat="1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3" fillId="0" borderId="1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7" fontId="3" fillId="0" borderId="9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3" fillId="0" borderId="7" xfId="0" applyNumberFormat="1" applyFont="1" applyBorder="1" applyAlignment="1">
      <alignment horizontal="center" wrapText="1"/>
    </xf>
    <xf numFmtId="17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17" fontId="3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102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38.25390625" style="0" customWidth="1"/>
    <col min="2" max="2" width="9.25390625" style="0" hidden="1" customWidth="1"/>
    <col min="4" max="5" width="9.25390625" style="0" hidden="1" customWidth="1"/>
    <col min="6" max="6" width="9.375" style="0" hidden="1" customWidth="1"/>
    <col min="7" max="7" width="9.00390625" style="0" customWidth="1"/>
    <col min="8" max="8" width="7.875" style="0" hidden="1" customWidth="1"/>
    <col min="9" max="10" width="7.875" style="0" customWidth="1"/>
    <col min="11" max="11" width="7.375" style="0" customWidth="1"/>
    <col min="12" max="12" width="7.875" style="0" customWidth="1"/>
    <col min="13" max="14" width="8.00390625" style="0" hidden="1" customWidth="1"/>
    <col min="15" max="15" width="7.875" style="0" hidden="1" customWidth="1"/>
    <col min="16" max="16" width="8.00390625" style="0" hidden="1" customWidth="1"/>
    <col min="17" max="20" width="7.875" style="0" hidden="1" customWidth="1"/>
    <col min="21" max="24" width="8.125" style="0" hidden="1" customWidth="1"/>
    <col min="25" max="28" width="8.375" style="0" hidden="1" customWidth="1"/>
    <col min="29" max="29" width="9.625" style="0" hidden="1" customWidth="1"/>
    <col min="30" max="30" width="9.00390625" style="0" hidden="1" customWidth="1"/>
    <col min="31" max="32" width="9.875" style="0" hidden="1" customWidth="1"/>
    <col min="33" max="33" width="9.625" style="0" hidden="1" customWidth="1"/>
    <col min="34" max="34" width="9.875" style="0" hidden="1" customWidth="1"/>
    <col min="35" max="35" width="10.00390625" style="0" hidden="1" customWidth="1"/>
    <col min="36" max="36" width="9.875" style="0" hidden="1" customWidth="1"/>
    <col min="37" max="37" width="10.25390625" style="0" hidden="1" customWidth="1"/>
    <col min="38" max="38" width="10.375" style="0" hidden="1" customWidth="1"/>
    <col min="39" max="39" width="10.625" style="0" hidden="1" customWidth="1"/>
    <col min="40" max="40" width="10.875" style="0" hidden="1" customWidth="1"/>
    <col min="41" max="41" width="11.00390625" style="0" hidden="1" customWidth="1"/>
    <col min="42" max="42" width="10.75390625" style="0" customWidth="1"/>
  </cols>
  <sheetData>
    <row r="1" spans="1:18" ht="12.75">
      <c r="A1" s="9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2:13" ht="12.75">
      <c r="L2" t="s">
        <v>96</v>
      </c>
      <c r="M2" t="s">
        <v>96</v>
      </c>
    </row>
    <row r="3" spans="1:30" ht="12.75">
      <c r="A3" s="24" t="s">
        <v>0</v>
      </c>
      <c r="B3" s="43" t="s">
        <v>106</v>
      </c>
      <c r="C3" s="44"/>
      <c r="D3" s="44"/>
      <c r="E3" s="44"/>
      <c r="F3" s="44"/>
      <c r="G3" s="45"/>
      <c r="H3" s="15"/>
      <c r="I3" s="26" t="s">
        <v>97</v>
      </c>
      <c r="J3" s="25" t="s">
        <v>107</v>
      </c>
      <c r="K3" s="25"/>
      <c r="L3" s="26" t="s">
        <v>97</v>
      </c>
      <c r="M3" s="25" t="s">
        <v>108</v>
      </c>
      <c r="N3" s="25"/>
      <c r="O3" s="26" t="s">
        <v>97</v>
      </c>
      <c r="P3" s="26" t="s">
        <v>104</v>
      </c>
      <c r="Q3" s="26"/>
      <c r="R3" s="26" t="s">
        <v>97</v>
      </c>
      <c r="S3" s="25" t="s">
        <v>109</v>
      </c>
      <c r="T3" s="25"/>
      <c r="U3" s="26" t="s">
        <v>97</v>
      </c>
      <c r="V3" s="25" t="s">
        <v>110</v>
      </c>
      <c r="W3" s="25"/>
      <c r="X3" s="35" t="s">
        <v>97</v>
      </c>
      <c r="Y3" s="25" t="s">
        <v>111</v>
      </c>
      <c r="Z3" s="25"/>
      <c r="AA3" s="26" t="s">
        <v>97</v>
      </c>
      <c r="AB3" s="25" t="s">
        <v>112</v>
      </c>
      <c r="AC3" s="25"/>
      <c r="AD3" s="20" t="s">
        <v>97</v>
      </c>
    </row>
    <row r="4" spans="1:195" s="4" customFormat="1" ht="12.75" customHeight="1">
      <c r="A4" s="24"/>
      <c r="B4" s="46">
        <v>2011</v>
      </c>
      <c r="C4" s="29">
        <v>2012</v>
      </c>
      <c r="D4" s="27" t="s">
        <v>113</v>
      </c>
      <c r="E4" s="27" t="s">
        <v>114</v>
      </c>
      <c r="F4" s="27" t="s">
        <v>115</v>
      </c>
      <c r="G4" s="27">
        <v>2013</v>
      </c>
      <c r="H4" s="27" t="s">
        <v>116</v>
      </c>
      <c r="I4" s="26"/>
      <c r="J4" s="29">
        <v>2012</v>
      </c>
      <c r="K4" s="27">
        <v>2013</v>
      </c>
      <c r="L4" s="26"/>
      <c r="M4" s="29" t="s">
        <v>99</v>
      </c>
      <c r="N4" s="27" t="s">
        <v>103</v>
      </c>
      <c r="O4" s="26"/>
      <c r="P4" s="26"/>
      <c r="Q4" s="26"/>
      <c r="R4" s="26"/>
      <c r="S4" s="29">
        <v>2012</v>
      </c>
      <c r="T4" s="27">
        <v>2013</v>
      </c>
      <c r="U4" s="26"/>
      <c r="V4" s="38">
        <v>2012</v>
      </c>
      <c r="W4" s="38">
        <v>2013</v>
      </c>
      <c r="X4" s="42"/>
      <c r="Y4" s="29">
        <v>2012</v>
      </c>
      <c r="Z4" s="27">
        <v>2013</v>
      </c>
      <c r="AA4" s="26"/>
      <c r="AB4" s="40">
        <v>2012</v>
      </c>
      <c r="AC4" s="38">
        <v>2013</v>
      </c>
      <c r="AD4" s="20"/>
      <c r="AE4" s="22"/>
      <c r="AF4" s="22">
        <v>41061</v>
      </c>
      <c r="AG4" s="11"/>
      <c r="AH4" s="11" t="s">
        <v>93</v>
      </c>
      <c r="AI4" s="35" t="s">
        <v>97</v>
      </c>
      <c r="AJ4" s="22"/>
      <c r="AK4" s="22">
        <v>41153</v>
      </c>
      <c r="AL4" s="35" t="s">
        <v>97</v>
      </c>
      <c r="AM4" s="22">
        <v>41183</v>
      </c>
      <c r="AN4" s="33">
        <v>41214</v>
      </c>
      <c r="AO4" s="31">
        <v>41244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</row>
    <row r="5" spans="1:195" ht="12.75">
      <c r="A5" s="24"/>
      <c r="B5" s="47"/>
      <c r="C5" s="30"/>
      <c r="D5" s="28"/>
      <c r="E5" s="28"/>
      <c r="F5" s="28"/>
      <c r="G5" s="28"/>
      <c r="H5" s="28"/>
      <c r="I5" s="26"/>
      <c r="J5" s="30"/>
      <c r="K5" s="28"/>
      <c r="L5" s="26"/>
      <c r="M5" s="30"/>
      <c r="N5" s="28"/>
      <c r="O5" s="26"/>
      <c r="P5" s="13" t="s">
        <v>99</v>
      </c>
      <c r="Q5" s="14" t="s">
        <v>103</v>
      </c>
      <c r="R5" s="26"/>
      <c r="S5" s="30"/>
      <c r="T5" s="28"/>
      <c r="U5" s="26"/>
      <c r="V5" s="39"/>
      <c r="W5" s="39"/>
      <c r="X5" s="36"/>
      <c r="Y5" s="30"/>
      <c r="Z5" s="28"/>
      <c r="AA5" s="26"/>
      <c r="AB5" s="41"/>
      <c r="AC5" s="39"/>
      <c r="AD5" s="21"/>
      <c r="AE5" s="37"/>
      <c r="AF5" s="23"/>
      <c r="AG5" s="8"/>
      <c r="AH5" s="8" t="s">
        <v>102</v>
      </c>
      <c r="AI5" s="36"/>
      <c r="AJ5" s="37"/>
      <c r="AK5" s="37"/>
      <c r="AL5" s="36"/>
      <c r="AM5" s="37"/>
      <c r="AN5" s="34"/>
      <c r="AO5" s="3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</row>
    <row r="6" spans="1:41" ht="27" customHeight="1">
      <c r="A6" s="1" t="s">
        <v>1</v>
      </c>
      <c r="B6" s="1"/>
      <c r="C6" s="4"/>
      <c r="D6" s="4"/>
      <c r="E6" s="4"/>
      <c r="F6" s="4"/>
      <c r="G6" s="4"/>
      <c r="H6" s="4"/>
      <c r="I6" s="5"/>
      <c r="J6" s="4"/>
      <c r="K6" s="4"/>
      <c r="L6" s="3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4"/>
      <c r="AF6" s="4"/>
      <c r="AG6" s="7"/>
      <c r="AH6" s="7"/>
      <c r="AI6" s="7"/>
      <c r="AJ6" s="4"/>
      <c r="AK6" s="4"/>
      <c r="AL6" s="4"/>
      <c r="AM6" s="4"/>
      <c r="AN6" s="4"/>
      <c r="AO6" s="4"/>
    </row>
    <row r="7" spans="1:41" ht="12.75">
      <c r="A7" s="2" t="s">
        <v>2</v>
      </c>
      <c r="B7" s="2">
        <v>2.675</v>
      </c>
      <c r="C7" s="4">
        <v>1.338</v>
      </c>
      <c r="D7" s="16">
        <f>(B7+C7)/2</f>
        <v>2.0065</v>
      </c>
      <c r="E7" s="16">
        <f>(D7*3)/100</f>
        <v>0.060195</v>
      </c>
      <c r="F7" s="16">
        <f>D7-E7</f>
        <v>1.946305</v>
      </c>
      <c r="G7" s="19">
        <v>1.982</v>
      </c>
      <c r="H7" s="17">
        <f>G7-F7</f>
        <v>0.03569500000000003</v>
      </c>
      <c r="I7" s="5">
        <f>G7-C7</f>
        <v>0.6439999999999999</v>
      </c>
      <c r="J7" s="4">
        <v>2.247</v>
      </c>
      <c r="K7" s="5">
        <v>1.53</v>
      </c>
      <c r="L7" s="7">
        <f>K7-J7</f>
        <v>-0.7169999999999999</v>
      </c>
      <c r="M7" s="10">
        <v>2.065</v>
      </c>
      <c r="N7" s="10"/>
      <c r="O7" s="7"/>
      <c r="P7" s="7">
        <f>C7+J7+M7</f>
        <v>5.65</v>
      </c>
      <c r="Q7" s="7"/>
      <c r="R7" s="7"/>
      <c r="S7" s="4">
        <v>1.412</v>
      </c>
      <c r="T7" s="4"/>
      <c r="U7" s="4"/>
      <c r="V7" s="5">
        <f>P7+S7</f>
        <v>7.062</v>
      </c>
      <c r="W7" s="5"/>
      <c r="X7" s="5"/>
      <c r="Y7" s="5"/>
      <c r="Z7" s="5"/>
      <c r="AA7" s="7"/>
      <c r="AB7" s="5">
        <f>V7+Y7</f>
        <v>7.062</v>
      </c>
      <c r="AC7" s="4"/>
      <c r="AD7" s="7"/>
      <c r="AE7" s="4"/>
      <c r="AF7" s="4"/>
      <c r="AG7" s="7"/>
      <c r="AH7" s="7">
        <f>AB7+AF7</f>
        <v>7.062</v>
      </c>
      <c r="AI7" s="7"/>
      <c r="AJ7" s="4"/>
      <c r="AK7" s="4"/>
      <c r="AL7" s="4">
        <f>AK7-AJ7</f>
        <v>0</v>
      </c>
      <c r="AM7" s="4">
        <v>0.444</v>
      </c>
      <c r="AN7" s="4">
        <v>1.642</v>
      </c>
      <c r="AO7" s="5">
        <v>1.999</v>
      </c>
    </row>
    <row r="8" spans="1:41" ht="12.75">
      <c r="A8" s="2" t="s">
        <v>3</v>
      </c>
      <c r="B8" s="2">
        <v>1.61</v>
      </c>
      <c r="C8" s="5">
        <v>1.423</v>
      </c>
      <c r="D8" s="16">
        <f aca="true" t="shared" si="0" ref="D8:D71">(B8+C8)/2</f>
        <v>1.5165000000000002</v>
      </c>
      <c r="E8" s="16">
        <f aca="true" t="shared" si="1" ref="E8:E71">(D8*3)/100</f>
        <v>0.045495</v>
      </c>
      <c r="F8" s="16">
        <f aca="true" t="shared" si="2" ref="F8:F71">D8-E8</f>
        <v>1.4710050000000001</v>
      </c>
      <c r="G8" s="6">
        <v>1.659</v>
      </c>
      <c r="H8" s="17">
        <f aca="true" t="shared" si="3" ref="H8:H71">G8-F8</f>
        <v>0.1879949999999999</v>
      </c>
      <c r="I8" s="5">
        <f>G8-C8</f>
        <v>0.236</v>
      </c>
      <c r="J8" s="4">
        <v>1.721</v>
      </c>
      <c r="K8" s="4">
        <v>1.513</v>
      </c>
      <c r="L8" s="7">
        <f aca="true" t="shared" si="4" ref="L8:L71">K8-J8</f>
        <v>-0.20800000000000018</v>
      </c>
      <c r="M8" s="10">
        <v>1.591</v>
      </c>
      <c r="N8" s="10"/>
      <c r="O8" s="7"/>
      <c r="P8" s="7">
        <f>C8+J8+M8</f>
        <v>4.735</v>
      </c>
      <c r="Q8" s="7"/>
      <c r="R8" s="7"/>
      <c r="S8" s="4">
        <v>1.364</v>
      </c>
      <c r="T8" s="4"/>
      <c r="U8" s="4"/>
      <c r="V8" s="5">
        <f>P8+S8</f>
        <v>6.099</v>
      </c>
      <c r="W8" s="5"/>
      <c r="X8" s="5"/>
      <c r="Y8" s="5"/>
      <c r="Z8" s="5"/>
      <c r="AA8" s="7"/>
      <c r="AB8" s="5">
        <f>V8+Y8</f>
        <v>6.099</v>
      </c>
      <c r="AC8" s="4"/>
      <c r="AD8" s="7"/>
      <c r="AE8" s="4"/>
      <c r="AF8" s="4"/>
      <c r="AG8" s="7"/>
      <c r="AH8" s="7">
        <f>AB8+AF8</f>
        <v>6.099</v>
      </c>
      <c r="AI8" s="7"/>
      <c r="AJ8" s="4"/>
      <c r="AK8" s="4"/>
      <c r="AL8" s="4">
        <f>AK8-AJ8</f>
        <v>0</v>
      </c>
      <c r="AM8" s="4">
        <v>0.368</v>
      </c>
      <c r="AN8" s="4">
        <v>0.921</v>
      </c>
      <c r="AO8" s="4">
        <v>1.778</v>
      </c>
    </row>
    <row r="9" spans="1:41" ht="12.75">
      <c r="A9" s="2" t="s">
        <v>4</v>
      </c>
      <c r="B9" s="2">
        <v>1.751</v>
      </c>
      <c r="C9" s="4">
        <v>1.149</v>
      </c>
      <c r="D9" s="16">
        <f t="shared" si="0"/>
        <v>1.45</v>
      </c>
      <c r="E9" s="16">
        <f t="shared" si="1"/>
        <v>0.0435</v>
      </c>
      <c r="F9" s="16">
        <f t="shared" si="2"/>
        <v>1.4064999999999999</v>
      </c>
      <c r="G9" s="19">
        <v>1.226</v>
      </c>
      <c r="H9" s="17">
        <f t="shared" si="3"/>
        <v>-0.18049999999999988</v>
      </c>
      <c r="I9" s="5">
        <f>G9-C9</f>
        <v>0.07699999999999996</v>
      </c>
      <c r="J9" s="5">
        <v>1.71</v>
      </c>
      <c r="K9" s="5">
        <v>0.974</v>
      </c>
      <c r="L9" s="7">
        <f t="shared" si="4"/>
        <v>-0.736</v>
      </c>
      <c r="M9" s="10">
        <v>1.396</v>
      </c>
      <c r="N9" s="10"/>
      <c r="O9" s="7"/>
      <c r="P9" s="7">
        <f>C9+J9+M9</f>
        <v>4.255</v>
      </c>
      <c r="Q9" s="7"/>
      <c r="R9" s="7"/>
      <c r="S9" s="4">
        <v>0.826</v>
      </c>
      <c r="T9" s="4"/>
      <c r="U9" s="4"/>
      <c r="V9" s="5">
        <f>P9+S9</f>
        <v>5.0809999999999995</v>
      </c>
      <c r="W9" s="5"/>
      <c r="X9" s="5"/>
      <c r="Y9" s="5"/>
      <c r="Z9" s="5"/>
      <c r="AA9" s="7"/>
      <c r="AB9" s="5">
        <f>V9+Y9</f>
        <v>5.0809999999999995</v>
      </c>
      <c r="AC9" s="4"/>
      <c r="AD9" s="7"/>
      <c r="AE9" s="4"/>
      <c r="AF9" s="4"/>
      <c r="AG9" s="7"/>
      <c r="AH9" s="7">
        <f>AB9+AF9</f>
        <v>5.0809999999999995</v>
      </c>
      <c r="AI9" s="7"/>
      <c r="AJ9" s="4"/>
      <c r="AK9" s="4"/>
      <c r="AL9" s="4">
        <f>AK9-AJ9</f>
        <v>0</v>
      </c>
      <c r="AM9" s="4">
        <v>0.419</v>
      </c>
      <c r="AN9" s="4">
        <v>0.846</v>
      </c>
      <c r="AO9" s="4">
        <v>1.547</v>
      </c>
    </row>
    <row r="10" spans="1:41" ht="12.75">
      <c r="A10" s="2" t="s">
        <v>5</v>
      </c>
      <c r="B10" s="2">
        <v>0.758</v>
      </c>
      <c r="C10" s="4">
        <v>0.709</v>
      </c>
      <c r="D10" s="16">
        <f t="shared" si="0"/>
        <v>0.7335</v>
      </c>
      <c r="E10" s="16">
        <f t="shared" si="1"/>
        <v>0.022005</v>
      </c>
      <c r="F10" s="16">
        <f t="shared" si="2"/>
        <v>0.711495</v>
      </c>
      <c r="G10" s="19">
        <v>0.643</v>
      </c>
      <c r="H10" s="17">
        <f t="shared" si="3"/>
        <v>-0.06849499999999997</v>
      </c>
      <c r="I10" s="5">
        <f>G10-C10</f>
        <v>-0.06599999999999995</v>
      </c>
      <c r="J10" s="4">
        <v>1.094</v>
      </c>
      <c r="K10" s="4">
        <v>0.678</v>
      </c>
      <c r="L10" s="7">
        <f t="shared" si="4"/>
        <v>-0.41600000000000004</v>
      </c>
      <c r="M10" s="10">
        <v>1.158</v>
      </c>
      <c r="N10" s="10"/>
      <c r="O10" s="7"/>
      <c r="P10" s="7">
        <f>C10+J10+M10</f>
        <v>2.961</v>
      </c>
      <c r="Q10" s="7"/>
      <c r="R10" s="7"/>
      <c r="S10" s="4">
        <v>0.737</v>
      </c>
      <c r="T10" s="4"/>
      <c r="U10" s="4"/>
      <c r="V10" s="5">
        <f>P10+S10</f>
        <v>3.698</v>
      </c>
      <c r="W10" s="5"/>
      <c r="X10" s="5"/>
      <c r="Y10" s="5"/>
      <c r="Z10" s="5"/>
      <c r="AA10" s="7"/>
      <c r="AB10" s="5">
        <f>V10+Y10</f>
        <v>3.698</v>
      </c>
      <c r="AC10" s="4"/>
      <c r="AD10" s="7"/>
      <c r="AE10" s="4"/>
      <c r="AF10" s="4"/>
      <c r="AG10" s="7"/>
      <c r="AH10" s="7">
        <f>AB10+AF10</f>
        <v>3.698</v>
      </c>
      <c r="AI10" s="7"/>
      <c r="AJ10" s="4"/>
      <c r="AK10" s="4"/>
      <c r="AL10" s="4">
        <f>AK10-AJ10</f>
        <v>0</v>
      </c>
      <c r="AM10" s="4">
        <v>0.152</v>
      </c>
      <c r="AN10" s="4">
        <v>0.558</v>
      </c>
      <c r="AO10" s="5">
        <v>0.94</v>
      </c>
    </row>
    <row r="11" spans="1:41" ht="12" customHeight="1">
      <c r="A11" s="1" t="s">
        <v>78</v>
      </c>
      <c r="B11" s="1"/>
      <c r="C11" s="4"/>
      <c r="D11" s="16"/>
      <c r="E11" s="16"/>
      <c r="F11" s="16"/>
      <c r="G11" s="19"/>
      <c r="H11" s="17"/>
      <c r="I11" s="5"/>
      <c r="J11" s="4"/>
      <c r="K11" s="4"/>
      <c r="L11" s="7"/>
      <c r="M11" s="10"/>
      <c r="N11" s="10"/>
      <c r="O11" s="7"/>
      <c r="P11" s="7"/>
      <c r="Q11" s="7"/>
      <c r="R11" s="7"/>
      <c r="S11" s="4"/>
      <c r="T11" s="4"/>
      <c r="U11" s="4"/>
      <c r="V11" s="5"/>
      <c r="W11" s="5"/>
      <c r="X11" s="5"/>
      <c r="Y11" s="5"/>
      <c r="Z11" s="5"/>
      <c r="AA11" s="7"/>
      <c r="AB11" s="5"/>
      <c r="AC11" s="4"/>
      <c r="AD11" s="7"/>
      <c r="AE11" s="4"/>
      <c r="AF11" s="4"/>
      <c r="AG11" s="7"/>
      <c r="AH11" s="7"/>
      <c r="AI11" s="7"/>
      <c r="AJ11" s="4"/>
      <c r="AK11" s="4"/>
      <c r="AL11" s="4"/>
      <c r="AM11" s="4"/>
      <c r="AN11" s="4"/>
      <c r="AO11" s="4"/>
    </row>
    <row r="12" spans="1:41" ht="12.75">
      <c r="A12" s="2" t="s">
        <v>6</v>
      </c>
      <c r="B12" s="2">
        <v>2.322</v>
      </c>
      <c r="C12" s="4">
        <v>3.462</v>
      </c>
      <c r="D12" s="16">
        <f t="shared" si="0"/>
        <v>2.8920000000000003</v>
      </c>
      <c r="E12" s="16">
        <f t="shared" si="1"/>
        <v>0.08676000000000002</v>
      </c>
      <c r="F12" s="16">
        <f t="shared" si="2"/>
        <v>2.8052400000000004</v>
      </c>
      <c r="G12" s="19">
        <v>2.975</v>
      </c>
      <c r="H12" s="17">
        <f t="shared" si="3"/>
        <v>0.1697599999999997</v>
      </c>
      <c r="I12" s="5">
        <f>G12-C12</f>
        <v>-0.4870000000000001</v>
      </c>
      <c r="J12" s="4">
        <v>3.492</v>
      </c>
      <c r="K12" s="4">
        <v>2.483</v>
      </c>
      <c r="L12" s="7">
        <f t="shared" si="4"/>
        <v>-1.009</v>
      </c>
      <c r="M12" s="10">
        <v>3.056</v>
      </c>
      <c r="N12" s="10"/>
      <c r="O12" s="7"/>
      <c r="P12" s="7">
        <f>C12+J12+M12</f>
        <v>10.010000000000002</v>
      </c>
      <c r="Q12" s="7"/>
      <c r="R12" s="7"/>
      <c r="S12" s="4"/>
      <c r="T12" s="4"/>
      <c r="U12" s="4"/>
      <c r="V12" s="5">
        <f>P12+S12</f>
        <v>10.010000000000002</v>
      </c>
      <c r="W12" s="5"/>
      <c r="X12" s="5"/>
      <c r="Y12" s="6">
        <v>0.008</v>
      </c>
      <c r="Z12" s="6"/>
      <c r="AA12" s="7"/>
      <c r="AB12" s="5">
        <f>V12+Y12</f>
        <v>10.018</v>
      </c>
      <c r="AC12" s="4"/>
      <c r="AD12" s="7"/>
      <c r="AE12" s="4"/>
      <c r="AF12" s="4"/>
      <c r="AG12" s="7"/>
      <c r="AH12" s="7">
        <f>AB12+AF12</f>
        <v>10.018</v>
      </c>
      <c r="AI12" s="7"/>
      <c r="AJ12" s="4"/>
      <c r="AK12" s="4"/>
      <c r="AL12" s="4">
        <f>AK12-AJ12</f>
        <v>0</v>
      </c>
      <c r="AM12" s="4">
        <v>0.673</v>
      </c>
      <c r="AN12" s="4">
        <v>0.631</v>
      </c>
      <c r="AO12" s="4">
        <v>3.289</v>
      </c>
    </row>
    <row r="13" spans="1:41" ht="12.75">
      <c r="A13" s="2" t="s">
        <v>77</v>
      </c>
      <c r="B13" s="2">
        <v>0.687</v>
      </c>
      <c r="C13" s="4">
        <v>0.456</v>
      </c>
      <c r="D13" s="16">
        <f t="shared" si="0"/>
        <v>0.5715</v>
      </c>
      <c r="E13" s="16">
        <f t="shared" si="1"/>
        <v>0.017145</v>
      </c>
      <c r="F13" s="16">
        <f t="shared" si="2"/>
        <v>0.554355</v>
      </c>
      <c r="G13" s="19">
        <v>0.813</v>
      </c>
      <c r="H13" s="17">
        <f t="shared" si="3"/>
        <v>0.2586449999999999</v>
      </c>
      <c r="I13" s="5">
        <f>G13-C13</f>
        <v>0.35699999999999993</v>
      </c>
      <c r="J13" s="4">
        <v>0.689</v>
      </c>
      <c r="K13" s="4"/>
      <c r="L13" s="7">
        <f t="shared" si="4"/>
        <v>-0.689</v>
      </c>
      <c r="M13" s="10">
        <v>1.285</v>
      </c>
      <c r="N13" s="10"/>
      <c r="O13" s="7"/>
      <c r="P13" s="7">
        <f>C13+J13+M13</f>
        <v>2.4299999999999997</v>
      </c>
      <c r="Q13" s="7"/>
      <c r="R13" s="7"/>
      <c r="S13" s="4">
        <v>0.469</v>
      </c>
      <c r="T13" s="4"/>
      <c r="U13" s="4"/>
      <c r="V13" s="5">
        <f>P13+S13</f>
        <v>2.8989999999999996</v>
      </c>
      <c r="W13" s="5"/>
      <c r="X13" s="5"/>
      <c r="Y13" s="5"/>
      <c r="Z13" s="5"/>
      <c r="AA13" s="7"/>
      <c r="AB13" s="5">
        <f>V13+Y13</f>
        <v>2.8989999999999996</v>
      </c>
      <c r="AC13" s="4"/>
      <c r="AD13" s="7"/>
      <c r="AE13" s="4"/>
      <c r="AF13" s="4"/>
      <c r="AG13" s="7"/>
      <c r="AH13" s="7">
        <f>AB13+AF13</f>
        <v>2.8989999999999996</v>
      </c>
      <c r="AI13" s="7"/>
      <c r="AJ13" s="4"/>
      <c r="AK13" s="4"/>
      <c r="AL13" s="4">
        <f>AK13-AJ13</f>
        <v>0</v>
      </c>
      <c r="AM13" s="4">
        <v>0.007</v>
      </c>
      <c r="AN13" s="4">
        <v>0.114</v>
      </c>
      <c r="AO13" s="4">
        <v>0.449</v>
      </c>
    </row>
    <row r="14" spans="1:41" ht="12.75">
      <c r="A14" s="2" t="s">
        <v>7</v>
      </c>
      <c r="B14" s="2">
        <v>0.434</v>
      </c>
      <c r="C14" s="4">
        <v>0.216</v>
      </c>
      <c r="D14" s="16">
        <f t="shared" si="0"/>
        <v>0.325</v>
      </c>
      <c r="E14" s="16">
        <f t="shared" si="1"/>
        <v>0.009750000000000002</v>
      </c>
      <c r="F14" s="16">
        <f t="shared" si="2"/>
        <v>0.31525000000000003</v>
      </c>
      <c r="G14" s="19">
        <v>0.084</v>
      </c>
      <c r="H14" s="17">
        <f t="shared" si="3"/>
        <v>-0.23125</v>
      </c>
      <c r="I14" s="5">
        <f>G14-C14</f>
        <v>-0.132</v>
      </c>
      <c r="J14" s="4">
        <v>0.711</v>
      </c>
      <c r="K14" s="4">
        <v>0.838</v>
      </c>
      <c r="L14" s="7">
        <f t="shared" si="4"/>
        <v>0.127</v>
      </c>
      <c r="M14" s="10">
        <v>0.588</v>
      </c>
      <c r="N14" s="10"/>
      <c r="O14" s="7"/>
      <c r="P14" s="7">
        <f>C14+J14+M14</f>
        <v>1.515</v>
      </c>
      <c r="Q14" s="7"/>
      <c r="R14" s="7"/>
      <c r="S14" s="4">
        <v>0.157</v>
      </c>
      <c r="T14" s="4"/>
      <c r="U14" s="4"/>
      <c r="V14" s="5">
        <f>P14+S14</f>
        <v>1.672</v>
      </c>
      <c r="W14" s="5"/>
      <c r="X14" s="5"/>
      <c r="Y14" s="5"/>
      <c r="Z14" s="5"/>
      <c r="AA14" s="7"/>
      <c r="AB14" s="5">
        <f>V14+Y14</f>
        <v>1.672</v>
      </c>
      <c r="AC14" s="4"/>
      <c r="AD14" s="7"/>
      <c r="AE14" s="4"/>
      <c r="AF14" s="4"/>
      <c r="AG14" s="7"/>
      <c r="AH14" s="7">
        <f>AB14+AF14</f>
        <v>1.672</v>
      </c>
      <c r="AI14" s="7"/>
      <c r="AJ14" s="4"/>
      <c r="AK14" s="4"/>
      <c r="AL14" s="4">
        <f>AK14-AJ14</f>
        <v>0</v>
      </c>
      <c r="AM14" s="4">
        <v>0.006</v>
      </c>
      <c r="AN14" s="4">
        <v>0.113</v>
      </c>
      <c r="AO14" s="4">
        <v>0.294</v>
      </c>
    </row>
    <row r="15" spans="1:41" ht="12.75">
      <c r="A15" s="1" t="s">
        <v>79</v>
      </c>
      <c r="B15" s="1"/>
      <c r="C15" s="4"/>
      <c r="D15" s="16"/>
      <c r="E15" s="16"/>
      <c r="F15" s="16"/>
      <c r="G15" s="19"/>
      <c r="H15" s="17"/>
      <c r="I15" s="5"/>
      <c r="J15" s="4"/>
      <c r="K15" s="4"/>
      <c r="L15" s="7"/>
      <c r="M15" s="10"/>
      <c r="N15" s="10"/>
      <c r="O15" s="7"/>
      <c r="P15" s="7"/>
      <c r="Q15" s="7"/>
      <c r="R15" s="7"/>
      <c r="S15" s="4"/>
      <c r="T15" s="4"/>
      <c r="U15" s="4"/>
      <c r="V15" s="5"/>
      <c r="W15" s="5"/>
      <c r="X15" s="5"/>
      <c r="Y15" s="5"/>
      <c r="Z15" s="5"/>
      <c r="AA15" s="7"/>
      <c r="AB15" s="5"/>
      <c r="AC15" s="4"/>
      <c r="AD15" s="7"/>
      <c r="AE15" s="4"/>
      <c r="AF15" s="4"/>
      <c r="AG15" s="7"/>
      <c r="AH15" s="7"/>
      <c r="AI15" s="7"/>
      <c r="AJ15" s="4"/>
      <c r="AK15" s="4"/>
      <c r="AL15" s="4"/>
      <c r="AM15" s="4"/>
      <c r="AN15" s="4"/>
      <c r="AO15" s="4"/>
    </row>
    <row r="16" spans="1:41" ht="12.75">
      <c r="A16" s="2" t="s">
        <v>8</v>
      </c>
      <c r="B16" s="2">
        <v>5.717</v>
      </c>
      <c r="C16" s="5">
        <v>6.89</v>
      </c>
      <c r="D16" s="16">
        <f t="shared" si="0"/>
        <v>6.3035</v>
      </c>
      <c r="E16" s="16">
        <f t="shared" si="1"/>
        <v>0.189105</v>
      </c>
      <c r="F16" s="16">
        <f t="shared" si="2"/>
        <v>6.114395</v>
      </c>
      <c r="G16" s="6">
        <v>8.943</v>
      </c>
      <c r="H16" s="17">
        <f t="shared" si="3"/>
        <v>2.8286049999999996</v>
      </c>
      <c r="I16" s="5">
        <f>G16-C16</f>
        <v>2.053</v>
      </c>
      <c r="J16" s="5">
        <v>3.93</v>
      </c>
      <c r="K16" s="4">
        <v>4.752</v>
      </c>
      <c r="L16" s="7">
        <f t="shared" si="4"/>
        <v>0.8219999999999996</v>
      </c>
      <c r="M16" s="10">
        <v>3.932</v>
      </c>
      <c r="N16" s="10"/>
      <c r="O16" s="7"/>
      <c r="P16" s="7">
        <f>C16+J16+M16</f>
        <v>14.752</v>
      </c>
      <c r="Q16" s="7"/>
      <c r="R16" s="7"/>
      <c r="S16" s="4">
        <v>3.115</v>
      </c>
      <c r="T16" s="4"/>
      <c r="U16" s="4"/>
      <c r="V16" s="5">
        <f>P16+S16</f>
        <v>17.867</v>
      </c>
      <c r="W16" s="5"/>
      <c r="X16" s="5"/>
      <c r="Y16" s="6">
        <v>0.886</v>
      </c>
      <c r="Z16" s="6"/>
      <c r="AA16" s="7"/>
      <c r="AB16" s="5">
        <f>V16+Y16</f>
        <v>18.753</v>
      </c>
      <c r="AC16" s="4"/>
      <c r="AD16" s="7"/>
      <c r="AE16" s="4"/>
      <c r="AF16" s="4"/>
      <c r="AG16" s="7"/>
      <c r="AH16" s="7">
        <f>AB16+AF16</f>
        <v>18.753</v>
      </c>
      <c r="AI16" s="7"/>
      <c r="AJ16" s="4"/>
      <c r="AK16" s="4"/>
      <c r="AL16" s="4">
        <f>AK16-AJ16</f>
        <v>0</v>
      </c>
      <c r="AM16" s="4">
        <v>1.903</v>
      </c>
      <c r="AN16" s="4">
        <v>3.592</v>
      </c>
      <c r="AO16" s="4">
        <v>1.764</v>
      </c>
    </row>
    <row r="17" spans="1:41" ht="12.75">
      <c r="A17" s="2" t="s">
        <v>9</v>
      </c>
      <c r="B17" s="2">
        <v>0.741</v>
      </c>
      <c r="C17" s="4">
        <v>0.655</v>
      </c>
      <c r="D17" s="16">
        <f t="shared" si="0"/>
        <v>0.698</v>
      </c>
      <c r="E17" s="16">
        <f t="shared" si="1"/>
        <v>0.02094</v>
      </c>
      <c r="F17" s="16">
        <f t="shared" si="2"/>
        <v>0.67706</v>
      </c>
      <c r="G17" s="19">
        <v>0.662</v>
      </c>
      <c r="H17" s="17">
        <f t="shared" si="3"/>
        <v>-0.015059999999999962</v>
      </c>
      <c r="I17" s="5">
        <f>G17-C17</f>
        <v>0.007000000000000006</v>
      </c>
      <c r="J17" s="4">
        <v>0.827</v>
      </c>
      <c r="K17" s="4">
        <v>0.588</v>
      </c>
      <c r="L17" s="7">
        <f t="shared" si="4"/>
        <v>-0.239</v>
      </c>
      <c r="M17" s="10">
        <v>0.734</v>
      </c>
      <c r="N17" s="10"/>
      <c r="O17" s="7"/>
      <c r="P17" s="7">
        <f>C17+J17+M17</f>
        <v>2.216</v>
      </c>
      <c r="Q17" s="7"/>
      <c r="R17" s="7"/>
      <c r="S17" s="4">
        <v>0.281</v>
      </c>
      <c r="T17" s="4"/>
      <c r="U17" s="4"/>
      <c r="V17" s="5">
        <f>P17+S17</f>
        <v>2.4970000000000003</v>
      </c>
      <c r="W17" s="5"/>
      <c r="X17" s="5"/>
      <c r="Y17" s="6"/>
      <c r="Z17" s="6"/>
      <c r="AA17" s="7"/>
      <c r="AB17" s="5">
        <f>V17+Y17</f>
        <v>2.4970000000000003</v>
      </c>
      <c r="AC17" s="4"/>
      <c r="AD17" s="7"/>
      <c r="AE17" s="4"/>
      <c r="AF17" s="4"/>
      <c r="AG17" s="7"/>
      <c r="AH17" s="7">
        <f>AB17+AF17</f>
        <v>2.4970000000000003</v>
      </c>
      <c r="AI17" s="7"/>
      <c r="AJ17" s="4"/>
      <c r="AK17" s="4"/>
      <c r="AL17" s="4">
        <f>AK17-AJ17</f>
        <v>0</v>
      </c>
      <c r="AM17" s="4">
        <v>0.153</v>
      </c>
      <c r="AN17" s="4">
        <v>0.357</v>
      </c>
      <c r="AO17" s="4">
        <v>0.505</v>
      </c>
    </row>
    <row r="18" spans="1:41" ht="12.75">
      <c r="A18" s="2" t="s">
        <v>10</v>
      </c>
      <c r="B18" s="2">
        <v>0.689</v>
      </c>
      <c r="C18" s="4">
        <v>0.771</v>
      </c>
      <c r="D18" s="16">
        <f t="shared" si="0"/>
        <v>0.73</v>
      </c>
      <c r="E18" s="16">
        <f t="shared" si="1"/>
        <v>0.0219</v>
      </c>
      <c r="F18" s="16">
        <f t="shared" si="2"/>
        <v>0.7081</v>
      </c>
      <c r="G18" s="19">
        <v>0.595</v>
      </c>
      <c r="H18" s="17">
        <f t="shared" si="3"/>
        <v>-0.11309999999999998</v>
      </c>
      <c r="I18" s="5">
        <f>G18-C18</f>
        <v>-0.17600000000000005</v>
      </c>
      <c r="J18" s="4">
        <v>1.075</v>
      </c>
      <c r="K18" s="4">
        <v>0.904</v>
      </c>
      <c r="L18" s="7">
        <f t="shared" si="4"/>
        <v>-0.17099999999999993</v>
      </c>
      <c r="M18" s="10">
        <v>0.9</v>
      </c>
      <c r="N18" s="10"/>
      <c r="O18" s="7"/>
      <c r="P18" s="7">
        <f>C18+J18+M18</f>
        <v>2.746</v>
      </c>
      <c r="Q18" s="7"/>
      <c r="R18" s="7"/>
      <c r="S18" s="4">
        <v>0.512</v>
      </c>
      <c r="T18" s="4"/>
      <c r="U18" s="4"/>
      <c r="V18" s="5">
        <f>P18+S18</f>
        <v>3.258</v>
      </c>
      <c r="W18" s="5"/>
      <c r="X18" s="5"/>
      <c r="Y18" s="6">
        <v>0.02</v>
      </c>
      <c r="Z18" s="6"/>
      <c r="AA18" s="7"/>
      <c r="AB18" s="5">
        <f>V18+Y18</f>
        <v>3.278</v>
      </c>
      <c r="AC18" s="4"/>
      <c r="AD18" s="7"/>
      <c r="AE18" s="4"/>
      <c r="AF18" s="4"/>
      <c r="AG18" s="7"/>
      <c r="AH18" s="7">
        <f>AB18+AF18</f>
        <v>3.278</v>
      </c>
      <c r="AI18" s="7"/>
      <c r="AJ18" s="4"/>
      <c r="AK18" s="4"/>
      <c r="AL18" s="4">
        <f>AK18-AJ18</f>
        <v>0</v>
      </c>
      <c r="AM18" s="4">
        <v>0.023</v>
      </c>
      <c r="AN18" s="4">
        <v>0.336</v>
      </c>
      <c r="AO18" s="4">
        <v>0.595</v>
      </c>
    </row>
    <row r="19" spans="1:41" ht="12.75">
      <c r="A19" s="1" t="s">
        <v>80</v>
      </c>
      <c r="B19" s="1"/>
      <c r="C19" s="4"/>
      <c r="D19" s="16"/>
      <c r="E19" s="16"/>
      <c r="F19" s="16"/>
      <c r="G19" s="19"/>
      <c r="H19" s="17"/>
      <c r="I19" s="5"/>
      <c r="J19" s="4"/>
      <c r="K19" s="4"/>
      <c r="L19" s="7"/>
      <c r="M19" s="10"/>
      <c r="N19" s="10"/>
      <c r="O19" s="7"/>
      <c r="P19" s="7"/>
      <c r="Q19" s="7"/>
      <c r="R19" s="7"/>
      <c r="S19" s="4"/>
      <c r="T19" s="4"/>
      <c r="U19" s="4"/>
      <c r="V19" s="5"/>
      <c r="W19" s="5"/>
      <c r="X19" s="5"/>
      <c r="Y19" s="6"/>
      <c r="Z19" s="6"/>
      <c r="AA19" s="7"/>
      <c r="AB19" s="5"/>
      <c r="AC19" s="4"/>
      <c r="AD19" s="7"/>
      <c r="AE19" s="4"/>
      <c r="AF19" s="4"/>
      <c r="AG19" s="7"/>
      <c r="AH19" s="7"/>
      <c r="AI19" s="7"/>
      <c r="AJ19" s="4"/>
      <c r="AK19" s="4"/>
      <c r="AL19" s="4"/>
      <c r="AM19" s="4"/>
      <c r="AN19" s="4"/>
      <c r="AO19" s="4"/>
    </row>
    <row r="20" spans="1:41" ht="12.75">
      <c r="A20" s="2" t="s">
        <v>19</v>
      </c>
      <c r="B20" s="2">
        <v>4.312</v>
      </c>
      <c r="C20" s="4">
        <v>3.168</v>
      </c>
      <c r="D20" s="16">
        <f t="shared" si="0"/>
        <v>3.74</v>
      </c>
      <c r="E20" s="16">
        <f t="shared" si="1"/>
        <v>0.11220000000000001</v>
      </c>
      <c r="F20" s="16">
        <f t="shared" si="2"/>
        <v>3.6278</v>
      </c>
      <c r="G20" s="19">
        <v>3.411</v>
      </c>
      <c r="H20" s="17">
        <f t="shared" si="3"/>
        <v>-0.2168000000000001</v>
      </c>
      <c r="I20" s="5">
        <f>G20-C20</f>
        <v>0.24299999999999988</v>
      </c>
      <c r="J20" s="4">
        <v>4.206</v>
      </c>
      <c r="K20" s="4">
        <v>3.306</v>
      </c>
      <c r="L20" s="7">
        <f t="shared" si="4"/>
        <v>-0.9000000000000004</v>
      </c>
      <c r="M20" s="10">
        <v>3.716</v>
      </c>
      <c r="N20" s="10"/>
      <c r="O20" s="7"/>
      <c r="P20" s="7">
        <f>C20+J20+M20</f>
        <v>11.09</v>
      </c>
      <c r="Q20" s="7"/>
      <c r="R20" s="7"/>
      <c r="S20" s="4">
        <v>3.511</v>
      </c>
      <c r="T20" s="4"/>
      <c r="U20" s="4"/>
      <c r="V20" s="5">
        <f>P20+S20</f>
        <v>14.600999999999999</v>
      </c>
      <c r="W20" s="5"/>
      <c r="X20" s="5"/>
      <c r="Y20" s="6">
        <v>0.6</v>
      </c>
      <c r="Z20" s="6"/>
      <c r="AA20" s="7"/>
      <c r="AB20" s="5">
        <f>V20+Y20</f>
        <v>15.200999999999999</v>
      </c>
      <c r="AC20" s="4"/>
      <c r="AD20" s="7"/>
      <c r="AE20" s="4"/>
      <c r="AF20" s="4"/>
      <c r="AG20" s="7"/>
      <c r="AH20" s="7">
        <f>AB20+AF20</f>
        <v>15.200999999999999</v>
      </c>
      <c r="AI20" s="7"/>
      <c r="AJ20" s="4"/>
      <c r="AK20" s="4"/>
      <c r="AL20" s="4">
        <f>AK20-AJ20</f>
        <v>0</v>
      </c>
      <c r="AM20" s="4">
        <v>1.158</v>
      </c>
      <c r="AN20" s="4">
        <v>2.031</v>
      </c>
      <c r="AO20" s="5">
        <v>2.86</v>
      </c>
    </row>
    <row r="21" spans="1:41" ht="12.75">
      <c r="A21" s="2" t="s">
        <v>20</v>
      </c>
      <c r="B21" s="2">
        <v>1.175</v>
      </c>
      <c r="C21" s="4">
        <v>0.571</v>
      </c>
      <c r="D21" s="16">
        <f t="shared" si="0"/>
        <v>0.873</v>
      </c>
      <c r="E21" s="16">
        <f t="shared" si="1"/>
        <v>0.026189999999999998</v>
      </c>
      <c r="F21" s="16">
        <f t="shared" si="2"/>
        <v>0.84681</v>
      </c>
      <c r="G21" s="6">
        <v>0.06</v>
      </c>
      <c r="H21" s="17">
        <f t="shared" si="3"/>
        <v>-0.78681</v>
      </c>
      <c r="I21" s="5">
        <f>G21-C21</f>
        <v>-0.5109999999999999</v>
      </c>
      <c r="J21" s="4">
        <v>0.402</v>
      </c>
      <c r="K21" s="4">
        <v>0.113</v>
      </c>
      <c r="L21" s="7">
        <f t="shared" si="4"/>
        <v>-0.28900000000000003</v>
      </c>
      <c r="M21" s="10">
        <v>0.336</v>
      </c>
      <c r="N21" s="10"/>
      <c r="O21" s="7"/>
      <c r="P21" s="7">
        <f>C21+J21+M21</f>
        <v>1.309</v>
      </c>
      <c r="Q21" s="7"/>
      <c r="R21" s="7"/>
      <c r="S21" s="5">
        <v>0.21</v>
      </c>
      <c r="T21" s="5"/>
      <c r="U21" s="4"/>
      <c r="V21" s="5">
        <f>P21+S21</f>
        <v>1.519</v>
      </c>
      <c r="W21" s="5"/>
      <c r="X21" s="5"/>
      <c r="Y21" s="6">
        <v>0.2</v>
      </c>
      <c r="Z21" s="6"/>
      <c r="AA21" s="7"/>
      <c r="AB21" s="5">
        <f>V21+Y21</f>
        <v>1.7189999999999999</v>
      </c>
      <c r="AC21" s="4"/>
      <c r="AD21" s="7"/>
      <c r="AE21" s="4"/>
      <c r="AF21" s="4"/>
      <c r="AG21" s="7"/>
      <c r="AH21" s="7">
        <f>AB21+AF21</f>
        <v>1.7189999999999999</v>
      </c>
      <c r="AI21" s="7"/>
      <c r="AJ21" s="4"/>
      <c r="AK21" s="4"/>
      <c r="AL21" s="4">
        <f>AK21-AJ21</f>
        <v>0</v>
      </c>
      <c r="AM21" s="4"/>
      <c r="AN21" s="4">
        <v>0.158</v>
      </c>
      <c r="AO21" s="4">
        <v>0.238</v>
      </c>
    </row>
    <row r="22" spans="1:41" ht="12.75">
      <c r="A22" s="2" t="s">
        <v>21</v>
      </c>
      <c r="B22" s="2"/>
      <c r="C22" s="4"/>
      <c r="D22" s="16"/>
      <c r="E22" s="16"/>
      <c r="F22" s="16"/>
      <c r="G22" s="19"/>
      <c r="H22" s="17"/>
      <c r="I22" s="5"/>
      <c r="J22" s="4"/>
      <c r="K22" s="4"/>
      <c r="L22" s="7"/>
      <c r="M22" s="10"/>
      <c r="N22" s="10"/>
      <c r="O22" s="7"/>
      <c r="P22" s="7"/>
      <c r="Q22" s="7"/>
      <c r="R22" s="7"/>
      <c r="S22" s="4"/>
      <c r="T22" s="4"/>
      <c r="U22" s="4"/>
      <c r="V22" s="5"/>
      <c r="W22" s="5"/>
      <c r="X22" s="5"/>
      <c r="Y22" s="6">
        <v>0.01</v>
      </c>
      <c r="Z22" s="6"/>
      <c r="AA22" s="7"/>
      <c r="AB22" s="5">
        <f>V22+Y22</f>
        <v>0.01</v>
      </c>
      <c r="AC22" s="4"/>
      <c r="AD22" s="7"/>
      <c r="AE22" s="4"/>
      <c r="AF22" s="4"/>
      <c r="AG22" s="7"/>
      <c r="AH22" s="7">
        <f>AB22+AF22</f>
        <v>0.01</v>
      </c>
      <c r="AI22" s="7"/>
      <c r="AJ22" s="4"/>
      <c r="AK22" s="4"/>
      <c r="AL22" s="4">
        <f>AK22-AJ22</f>
        <v>0</v>
      </c>
      <c r="AM22" s="4"/>
      <c r="AN22" s="4"/>
      <c r="AO22" s="4"/>
    </row>
    <row r="23" spans="1:41" ht="12.75">
      <c r="A23" s="1" t="s">
        <v>81</v>
      </c>
      <c r="B23" s="1"/>
      <c r="C23" s="4"/>
      <c r="D23" s="16"/>
      <c r="E23" s="16"/>
      <c r="F23" s="16"/>
      <c r="G23" s="19"/>
      <c r="H23" s="17"/>
      <c r="I23" s="5"/>
      <c r="J23" s="4"/>
      <c r="K23" s="4"/>
      <c r="L23" s="7"/>
      <c r="M23" s="10"/>
      <c r="N23" s="10"/>
      <c r="O23" s="7"/>
      <c r="P23" s="7"/>
      <c r="Q23" s="7"/>
      <c r="R23" s="7"/>
      <c r="S23" s="4"/>
      <c r="T23" s="4"/>
      <c r="U23" s="4"/>
      <c r="V23" s="5"/>
      <c r="W23" s="5"/>
      <c r="X23" s="5"/>
      <c r="Y23" s="5"/>
      <c r="Z23" s="5"/>
      <c r="AA23" s="7"/>
      <c r="AB23" s="5"/>
      <c r="AC23" s="4"/>
      <c r="AD23" s="7"/>
      <c r="AE23" s="4"/>
      <c r="AF23" s="4"/>
      <c r="AG23" s="7"/>
      <c r="AH23" s="7"/>
      <c r="AI23" s="7"/>
      <c r="AJ23" s="4"/>
      <c r="AK23" s="4"/>
      <c r="AL23" s="4"/>
      <c r="AM23" s="4"/>
      <c r="AN23" s="4"/>
      <c r="AO23" s="4"/>
    </row>
    <row r="24" spans="1:41" ht="12.75">
      <c r="A24" s="2" t="s">
        <v>25</v>
      </c>
      <c r="B24" s="2">
        <v>3.196</v>
      </c>
      <c r="C24" s="4">
        <v>3.337</v>
      </c>
      <c r="D24" s="16">
        <f t="shared" si="0"/>
        <v>3.2665</v>
      </c>
      <c r="E24" s="16">
        <f t="shared" si="1"/>
        <v>0.097995</v>
      </c>
      <c r="F24" s="16">
        <f t="shared" si="2"/>
        <v>3.168505</v>
      </c>
      <c r="G24" s="19">
        <v>3.933</v>
      </c>
      <c r="H24" s="17">
        <f t="shared" si="3"/>
        <v>0.7644949999999997</v>
      </c>
      <c r="I24" s="5">
        <f aca="true" t="shared" si="5" ref="I24:I29">G24-C24</f>
        <v>0.5959999999999996</v>
      </c>
      <c r="J24" s="4">
        <v>4.016</v>
      </c>
      <c r="K24" s="4">
        <v>3.685</v>
      </c>
      <c r="L24" s="7">
        <f t="shared" si="4"/>
        <v>-0.33099999999999996</v>
      </c>
      <c r="M24" s="10">
        <v>2.992</v>
      </c>
      <c r="N24" s="10"/>
      <c r="O24" s="7"/>
      <c r="P24" s="7">
        <f aca="true" t="shared" si="6" ref="P24:P29">C24+J24+M24</f>
        <v>10.344999999999999</v>
      </c>
      <c r="Q24" s="7"/>
      <c r="R24" s="7"/>
      <c r="S24" s="4">
        <v>2.172</v>
      </c>
      <c r="T24" s="4"/>
      <c r="U24" s="4"/>
      <c r="V24" s="5">
        <f aca="true" t="shared" si="7" ref="V24:V29">P24+S24</f>
        <v>12.517</v>
      </c>
      <c r="W24" s="5"/>
      <c r="X24" s="5"/>
      <c r="Y24" s="5">
        <v>0.091</v>
      </c>
      <c r="Z24" s="5"/>
      <c r="AA24" s="7"/>
      <c r="AB24" s="5">
        <f aca="true" t="shared" si="8" ref="AB24:AB29">V24+Y24</f>
        <v>12.607999999999999</v>
      </c>
      <c r="AC24" s="4"/>
      <c r="AD24" s="7"/>
      <c r="AE24" s="4"/>
      <c r="AF24" s="4"/>
      <c r="AG24" s="7"/>
      <c r="AH24" s="7">
        <f aca="true" t="shared" si="9" ref="AH24:AH29">AB24+AF24</f>
        <v>12.607999999999999</v>
      </c>
      <c r="AI24" s="7"/>
      <c r="AJ24" s="4"/>
      <c r="AK24" s="4"/>
      <c r="AL24" s="4">
        <f aca="true" t="shared" si="10" ref="AL24:AL29">AK24-AJ24</f>
        <v>0</v>
      </c>
      <c r="AM24" s="4">
        <v>1.685</v>
      </c>
      <c r="AN24" s="4">
        <v>1.983</v>
      </c>
      <c r="AO24" s="4">
        <v>3.194</v>
      </c>
    </row>
    <row r="25" spans="1:41" ht="13.5" customHeight="1">
      <c r="A25" s="2" t="s">
        <v>58</v>
      </c>
      <c r="B25" s="2">
        <v>0.405</v>
      </c>
      <c r="C25" s="4">
        <v>0.393</v>
      </c>
      <c r="D25" s="16">
        <f t="shared" si="0"/>
        <v>0.399</v>
      </c>
      <c r="E25" s="16">
        <f t="shared" si="1"/>
        <v>0.011970000000000001</v>
      </c>
      <c r="F25" s="16">
        <f t="shared" si="2"/>
        <v>0.38703000000000004</v>
      </c>
      <c r="G25" s="19">
        <v>0.657</v>
      </c>
      <c r="H25" s="17">
        <f t="shared" si="3"/>
        <v>0.26997</v>
      </c>
      <c r="I25" s="5">
        <f t="shared" si="5"/>
        <v>0.264</v>
      </c>
      <c r="J25" s="4">
        <v>0.64</v>
      </c>
      <c r="K25" s="4">
        <v>0.452</v>
      </c>
      <c r="L25" s="7">
        <f t="shared" si="4"/>
        <v>-0.188</v>
      </c>
      <c r="M25" s="10">
        <v>0.358</v>
      </c>
      <c r="N25" s="10"/>
      <c r="O25" s="7"/>
      <c r="P25" s="7">
        <f t="shared" si="6"/>
        <v>1.391</v>
      </c>
      <c r="Q25" s="7"/>
      <c r="R25" s="7"/>
      <c r="S25" s="4">
        <v>0.383</v>
      </c>
      <c r="T25" s="4"/>
      <c r="U25" s="4"/>
      <c r="V25" s="5">
        <f t="shared" si="7"/>
        <v>1.774</v>
      </c>
      <c r="W25" s="5"/>
      <c r="X25" s="5"/>
      <c r="Y25" s="5">
        <v>0.06</v>
      </c>
      <c r="Z25" s="5"/>
      <c r="AA25" s="7"/>
      <c r="AB25" s="5">
        <f t="shared" si="8"/>
        <v>1.834</v>
      </c>
      <c r="AC25" s="4"/>
      <c r="AD25" s="7"/>
      <c r="AE25" s="4"/>
      <c r="AF25" s="4"/>
      <c r="AG25" s="7"/>
      <c r="AH25" s="7">
        <f t="shared" si="9"/>
        <v>1.834</v>
      </c>
      <c r="AI25" s="7"/>
      <c r="AJ25" s="4"/>
      <c r="AK25" s="4"/>
      <c r="AL25" s="4">
        <f t="shared" si="10"/>
        <v>0</v>
      </c>
      <c r="AM25" s="4">
        <v>0.138</v>
      </c>
      <c r="AN25" s="4">
        <v>0.297</v>
      </c>
      <c r="AO25" s="4">
        <v>0.476</v>
      </c>
    </row>
    <row r="26" spans="1:41" ht="12.75">
      <c r="A26" s="2" t="s">
        <v>59</v>
      </c>
      <c r="B26" s="2">
        <v>1.156</v>
      </c>
      <c r="C26" s="4">
        <v>1.381</v>
      </c>
      <c r="D26" s="16">
        <f t="shared" si="0"/>
        <v>1.2685</v>
      </c>
      <c r="E26" s="16">
        <f t="shared" si="1"/>
        <v>0.038055</v>
      </c>
      <c r="F26" s="16">
        <f t="shared" si="2"/>
        <v>1.230445</v>
      </c>
      <c r="G26" s="19">
        <v>1.793</v>
      </c>
      <c r="H26" s="17">
        <f t="shared" si="3"/>
        <v>0.5625549999999999</v>
      </c>
      <c r="I26" s="5">
        <f t="shared" si="5"/>
        <v>0.4119999999999999</v>
      </c>
      <c r="J26" s="4">
        <v>1.777</v>
      </c>
      <c r="K26" s="4">
        <v>1.487</v>
      </c>
      <c r="L26" s="7">
        <f t="shared" si="4"/>
        <v>-0.2899999999999998</v>
      </c>
      <c r="M26" s="10">
        <v>1.557</v>
      </c>
      <c r="N26" s="10"/>
      <c r="O26" s="7"/>
      <c r="P26" s="7">
        <f t="shared" si="6"/>
        <v>4.715</v>
      </c>
      <c r="Q26" s="7"/>
      <c r="R26" s="7"/>
      <c r="S26" s="4">
        <v>0.91</v>
      </c>
      <c r="T26" s="4"/>
      <c r="U26" s="4"/>
      <c r="V26" s="5">
        <f t="shared" si="7"/>
        <v>5.625</v>
      </c>
      <c r="W26" s="5"/>
      <c r="X26" s="5"/>
      <c r="Y26" s="5">
        <v>0.108</v>
      </c>
      <c r="Z26" s="5"/>
      <c r="AA26" s="7"/>
      <c r="AB26" s="5">
        <f t="shared" si="8"/>
        <v>5.733</v>
      </c>
      <c r="AC26" s="4"/>
      <c r="AD26" s="7"/>
      <c r="AE26" s="4"/>
      <c r="AF26" s="4"/>
      <c r="AG26" s="7"/>
      <c r="AH26" s="7">
        <f t="shared" si="9"/>
        <v>5.733</v>
      </c>
      <c r="AI26" s="7"/>
      <c r="AJ26" s="4"/>
      <c r="AK26" s="4"/>
      <c r="AL26" s="4">
        <f t="shared" si="10"/>
        <v>0</v>
      </c>
      <c r="AM26" s="4">
        <v>0.153</v>
      </c>
      <c r="AN26" s="4">
        <v>0.978</v>
      </c>
      <c r="AO26" s="4">
        <v>1.393</v>
      </c>
    </row>
    <row r="27" spans="1:41" ht="12.75">
      <c r="A27" s="2" t="s">
        <v>60</v>
      </c>
      <c r="B27" s="2">
        <v>0.382</v>
      </c>
      <c r="C27" s="4">
        <v>0.543</v>
      </c>
      <c r="D27" s="16">
        <f t="shared" si="0"/>
        <v>0.4625</v>
      </c>
      <c r="E27" s="16">
        <f t="shared" si="1"/>
        <v>0.013875000000000002</v>
      </c>
      <c r="F27" s="16">
        <f t="shared" si="2"/>
        <v>0.448625</v>
      </c>
      <c r="G27" s="6">
        <v>1.19</v>
      </c>
      <c r="H27" s="17">
        <f t="shared" si="3"/>
        <v>0.7413749999999999</v>
      </c>
      <c r="I27" s="5">
        <f t="shared" si="5"/>
        <v>0.6469999999999999</v>
      </c>
      <c r="J27" s="4">
        <v>1.092</v>
      </c>
      <c r="K27" s="5">
        <v>1.13</v>
      </c>
      <c r="L27" s="7">
        <f t="shared" si="4"/>
        <v>0.03799999999999981</v>
      </c>
      <c r="M27" s="10">
        <v>0.858</v>
      </c>
      <c r="N27" s="10"/>
      <c r="O27" s="7"/>
      <c r="P27" s="7">
        <f t="shared" si="6"/>
        <v>2.4930000000000003</v>
      </c>
      <c r="Q27" s="7"/>
      <c r="R27" s="7"/>
      <c r="S27" s="4">
        <v>0.409</v>
      </c>
      <c r="T27" s="4"/>
      <c r="U27" s="4"/>
      <c r="V27" s="5">
        <f t="shared" si="7"/>
        <v>2.902</v>
      </c>
      <c r="W27" s="5"/>
      <c r="X27" s="5"/>
      <c r="Y27" s="5">
        <v>0.051</v>
      </c>
      <c r="Z27" s="5"/>
      <c r="AA27" s="7"/>
      <c r="AB27" s="5">
        <f t="shared" si="8"/>
        <v>2.9530000000000003</v>
      </c>
      <c r="AC27" s="4"/>
      <c r="AD27" s="7"/>
      <c r="AE27" s="4"/>
      <c r="AF27" s="4"/>
      <c r="AG27" s="7"/>
      <c r="AH27" s="7">
        <f t="shared" si="9"/>
        <v>2.9530000000000003</v>
      </c>
      <c r="AI27" s="7"/>
      <c r="AJ27" s="4"/>
      <c r="AK27" s="4"/>
      <c r="AL27" s="4">
        <f t="shared" si="10"/>
        <v>0</v>
      </c>
      <c r="AM27" s="4">
        <v>0.153</v>
      </c>
      <c r="AN27" s="4">
        <v>0.102</v>
      </c>
      <c r="AO27" s="4">
        <v>0.714</v>
      </c>
    </row>
    <row r="28" spans="1:41" ht="12.75">
      <c r="A28" s="2" t="s">
        <v>61</v>
      </c>
      <c r="B28" s="2">
        <v>0.661</v>
      </c>
      <c r="C28" s="4">
        <v>0.914</v>
      </c>
      <c r="D28" s="16">
        <f t="shared" si="0"/>
        <v>0.7875000000000001</v>
      </c>
      <c r="E28" s="16">
        <f t="shared" si="1"/>
        <v>0.023625000000000004</v>
      </c>
      <c r="F28" s="16">
        <f t="shared" si="2"/>
        <v>0.7638750000000001</v>
      </c>
      <c r="G28" s="19">
        <v>1.071</v>
      </c>
      <c r="H28" s="17">
        <f t="shared" si="3"/>
        <v>0.30712499999999987</v>
      </c>
      <c r="I28" s="5">
        <f t="shared" si="5"/>
        <v>0.15699999999999992</v>
      </c>
      <c r="J28" s="4">
        <v>1.024</v>
      </c>
      <c r="K28" s="5">
        <v>1.017</v>
      </c>
      <c r="L28" s="7">
        <f t="shared" si="4"/>
        <v>-0.007000000000000117</v>
      </c>
      <c r="M28" s="10">
        <v>0.896</v>
      </c>
      <c r="N28" s="10"/>
      <c r="O28" s="7"/>
      <c r="P28" s="7">
        <f t="shared" si="6"/>
        <v>2.834</v>
      </c>
      <c r="Q28" s="7"/>
      <c r="R28" s="7"/>
      <c r="S28" s="4">
        <v>0.658</v>
      </c>
      <c r="T28" s="4"/>
      <c r="U28" s="4"/>
      <c r="V28" s="5">
        <f t="shared" si="7"/>
        <v>3.492</v>
      </c>
      <c r="W28" s="5"/>
      <c r="X28" s="5"/>
      <c r="Y28" s="5"/>
      <c r="Z28" s="5"/>
      <c r="AA28" s="7"/>
      <c r="AB28" s="5">
        <f t="shared" si="8"/>
        <v>3.492</v>
      </c>
      <c r="AC28" s="4"/>
      <c r="AD28" s="7"/>
      <c r="AE28" s="4"/>
      <c r="AF28" s="4"/>
      <c r="AG28" s="7"/>
      <c r="AH28" s="7">
        <f t="shared" si="9"/>
        <v>3.492</v>
      </c>
      <c r="AI28" s="7"/>
      <c r="AJ28" s="4"/>
      <c r="AK28" s="4"/>
      <c r="AL28" s="4">
        <f t="shared" si="10"/>
        <v>0</v>
      </c>
      <c r="AM28" s="4">
        <v>0.031</v>
      </c>
      <c r="AN28" s="4">
        <v>0.404</v>
      </c>
      <c r="AO28" s="4">
        <v>0.785</v>
      </c>
    </row>
    <row r="29" spans="1:41" ht="12.75">
      <c r="A29" s="2" t="s">
        <v>62</v>
      </c>
      <c r="B29" s="2">
        <v>0.857</v>
      </c>
      <c r="C29" s="4">
        <v>0.865</v>
      </c>
      <c r="D29" s="16">
        <f t="shared" si="0"/>
        <v>0.861</v>
      </c>
      <c r="E29" s="16">
        <f t="shared" si="1"/>
        <v>0.025830000000000002</v>
      </c>
      <c r="F29" s="16">
        <f t="shared" si="2"/>
        <v>0.83517</v>
      </c>
      <c r="G29" s="19">
        <v>0.928</v>
      </c>
      <c r="H29" s="17">
        <f t="shared" si="3"/>
        <v>0.09283000000000008</v>
      </c>
      <c r="I29" s="5">
        <f t="shared" si="5"/>
        <v>0.06300000000000006</v>
      </c>
      <c r="J29" s="4">
        <v>1.137</v>
      </c>
      <c r="K29" s="5">
        <v>0.92</v>
      </c>
      <c r="L29" s="7">
        <f t="shared" si="4"/>
        <v>-0.21699999999999997</v>
      </c>
      <c r="M29" s="10">
        <v>0.847</v>
      </c>
      <c r="N29" s="10"/>
      <c r="O29" s="7"/>
      <c r="P29" s="7">
        <f t="shared" si="6"/>
        <v>2.8489999999999998</v>
      </c>
      <c r="Q29" s="7"/>
      <c r="R29" s="7"/>
      <c r="S29" s="4">
        <v>0.422</v>
      </c>
      <c r="T29" s="4"/>
      <c r="U29" s="4"/>
      <c r="V29" s="5">
        <f t="shared" si="7"/>
        <v>3.271</v>
      </c>
      <c r="W29" s="5"/>
      <c r="X29" s="5"/>
      <c r="Y29" s="5">
        <v>0.018</v>
      </c>
      <c r="Z29" s="5"/>
      <c r="AA29" s="7"/>
      <c r="AB29" s="5">
        <f t="shared" si="8"/>
        <v>3.2889999999999997</v>
      </c>
      <c r="AC29" s="4"/>
      <c r="AD29" s="7"/>
      <c r="AE29" s="4"/>
      <c r="AF29" s="4"/>
      <c r="AG29" s="7"/>
      <c r="AH29" s="7">
        <f t="shared" si="9"/>
        <v>3.2889999999999997</v>
      </c>
      <c r="AI29" s="7"/>
      <c r="AJ29" s="4"/>
      <c r="AK29" s="4"/>
      <c r="AL29" s="4">
        <f t="shared" si="10"/>
        <v>0</v>
      </c>
      <c r="AM29" s="4">
        <v>0.036</v>
      </c>
      <c r="AN29" s="4">
        <v>0.313</v>
      </c>
      <c r="AO29" s="4">
        <v>0.641</v>
      </c>
    </row>
    <row r="30" spans="1:41" ht="12.75">
      <c r="A30" s="1" t="s">
        <v>98</v>
      </c>
      <c r="B30" s="1"/>
      <c r="C30" s="4"/>
      <c r="D30" s="16"/>
      <c r="E30" s="16"/>
      <c r="F30" s="16"/>
      <c r="G30" s="19"/>
      <c r="H30" s="17"/>
      <c r="I30" s="5"/>
      <c r="J30" s="4"/>
      <c r="K30" s="4"/>
      <c r="L30" s="7"/>
      <c r="M30" s="10"/>
      <c r="N30" s="10"/>
      <c r="O30" s="7"/>
      <c r="P30" s="7"/>
      <c r="Q30" s="7"/>
      <c r="R30" s="7"/>
      <c r="S30" s="4"/>
      <c r="T30" s="4"/>
      <c r="U30" s="4"/>
      <c r="V30" s="5"/>
      <c r="W30" s="5"/>
      <c r="X30" s="5"/>
      <c r="Y30" s="5"/>
      <c r="Z30" s="5"/>
      <c r="AA30" s="7"/>
      <c r="AB30" s="5"/>
      <c r="AC30" s="4"/>
      <c r="AD30" s="7"/>
      <c r="AE30" s="4"/>
      <c r="AF30" s="4"/>
      <c r="AG30" s="7"/>
      <c r="AH30" s="7"/>
      <c r="AI30" s="7"/>
      <c r="AJ30" s="4"/>
      <c r="AK30" s="4"/>
      <c r="AL30" s="4"/>
      <c r="AM30" s="4"/>
      <c r="AN30" s="4"/>
      <c r="AO30" s="4"/>
    </row>
    <row r="31" spans="1:41" ht="14.25" customHeight="1">
      <c r="A31" s="2" t="s">
        <v>94</v>
      </c>
      <c r="B31" s="2">
        <v>2.638</v>
      </c>
      <c r="C31" s="4">
        <v>4.787</v>
      </c>
      <c r="D31" s="16">
        <f t="shared" si="0"/>
        <v>3.7125</v>
      </c>
      <c r="E31" s="16">
        <f t="shared" si="1"/>
        <v>0.11137499999999999</v>
      </c>
      <c r="F31" s="16">
        <f t="shared" si="2"/>
        <v>3.601125</v>
      </c>
      <c r="G31" s="19"/>
      <c r="H31" s="17">
        <f t="shared" si="3"/>
        <v>-3.601125</v>
      </c>
      <c r="I31" s="5">
        <f aca="true" t="shared" si="11" ref="I31:I38">G31-C31</f>
        <v>-4.787</v>
      </c>
      <c r="J31" s="4">
        <v>3.803</v>
      </c>
      <c r="K31" s="4">
        <v>3.001</v>
      </c>
      <c r="L31" s="7">
        <f t="shared" si="4"/>
        <v>-0.802</v>
      </c>
      <c r="M31" s="10">
        <v>3.053</v>
      </c>
      <c r="N31" s="10"/>
      <c r="O31" s="7"/>
      <c r="P31" s="7">
        <f aca="true" t="shared" si="12" ref="P31:P38">C31+J31+M31</f>
        <v>11.643</v>
      </c>
      <c r="Q31" s="7"/>
      <c r="R31" s="7"/>
      <c r="S31" s="4">
        <v>2.47</v>
      </c>
      <c r="T31" s="4"/>
      <c r="U31" s="4"/>
      <c r="V31" s="5">
        <f aca="true" t="shared" si="13" ref="V31:V38">P31+S31</f>
        <v>14.113000000000001</v>
      </c>
      <c r="W31" s="5"/>
      <c r="X31" s="5"/>
      <c r="Y31" s="5"/>
      <c r="Z31" s="5"/>
      <c r="AA31" s="7"/>
      <c r="AB31" s="5">
        <f aca="true" t="shared" si="14" ref="AB31:AB38">V31+Y31</f>
        <v>14.113000000000001</v>
      </c>
      <c r="AC31" s="4"/>
      <c r="AD31" s="7"/>
      <c r="AE31" s="4"/>
      <c r="AF31" s="4"/>
      <c r="AG31" s="7"/>
      <c r="AH31" s="7">
        <f aca="true" t="shared" si="15" ref="AH31:AH38">AB31+AF31</f>
        <v>14.113000000000001</v>
      </c>
      <c r="AI31" s="7"/>
      <c r="AJ31" s="4"/>
      <c r="AK31" s="4"/>
      <c r="AL31" s="4">
        <f aca="true" t="shared" si="16" ref="AL31:AL38">AK31-AJ31</f>
        <v>0</v>
      </c>
      <c r="AM31" s="4"/>
      <c r="AN31" s="4"/>
      <c r="AO31" s="4"/>
    </row>
    <row r="32" spans="1:41" ht="12.75">
      <c r="A32" s="2" t="s">
        <v>95</v>
      </c>
      <c r="B32" s="2">
        <v>4.576</v>
      </c>
      <c r="C32" s="4">
        <v>4.403</v>
      </c>
      <c r="D32" s="16">
        <f t="shared" si="0"/>
        <v>4.4895</v>
      </c>
      <c r="E32" s="16">
        <f t="shared" si="1"/>
        <v>0.134685</v>
      </c>
      <c r="F32" s="16">
        <f t="shared" si="2"/>
        <v>4.354814999999999</v>
      </c>
      <c r="G32" s="6">
        <v>3.53</v>
      </c>
      <c r="H32" s="17">
        <f t="shared" si="3"/>
        <v>-0.8248149999999996</v>
      </c>
      <c r="I32" s="5">
        <f t="shared" si="11"/>
        <v>-0.8729999999999998</v>
      </c>
      <c r="J32" s="4">
        <v>3.516</v>
      </c>
      <c r="K32" s="4"/>
      <c r="L32" s="7">
        <f t="shared" si="4"/>
        <v>-3.516</v>
      </c>
      <c r="M32" s="10">
        <v>2.565</v>
      </c>
      <c r="N32" s="10"/>
      <c r="O32" s="7"/>
      <c r="P32" s="7">
        <f t="shared" si="12"/>
        <v>10.484</v>
      </c>
      <c r="Q32" s="7"/>
      <c r="R32" s="7"/>
      <c r="S32" s="4">
        <v>1.984</v>
      </c>
      <c r="T32" s="4"/>
      <c r="U32" s="4"/>
      <c r="V32" s="5">
        <f t="shared" si="13"/>
        <v>12.468</v>
      </c>
      <c r="W32" s="5"/>
      <c r="X32" s="5"/>
      <c r="Y32" s="5"/>
      <c r="Z32" s="5"/>
      <c r="AA32" s="7"/>
      <c r="AB32" s="5">
        <f t="shared" si="14"/>
        <v>12.468</v>
      </c>
      <c r="AC32" s="4"/>
      <c r="AD32" s="7"/>
      <c r="AE32" s="4"/>
      <c r="AF32" s="4"/>
      <c r="AG32" s="7"/>
      <c r="AH32" s="7">
        <f t="shared" si="15"/>
        <v>12.468</v>
      </c>
      <c r="AI32" s="7"/>
      <c r="AJ32" s="4"/>
      <c r="AK32" s="4"/>
      <c r="AL32" s="4">
        <f t="shared" si="16"/>
        <v>0</v>
      </c>
      <c r="AM32" s="4">
        <v>0.913</v>
      </c>
      <c r="AN32" s="4">
        <v>1.24</v>
      </c>
      <c r="AO32" s="4">
        <v>2.751</v>
      </c>
    </row>
    <row r="33" spans="1:41" ht="12.75">
      <c r="A33" s="2" t="s">
        <v>46</v>
      </c>
      <c r="B33" s="2">
        <v>1.039</v>
      </c>
      <c r="C33" s="4">
        <v>0.992</v>
      </c>
      <c r="D33" s="16">
        <f t="shared" si="0"/>
        <v>1.0154999999999998</v>
      </c>
      <c r="E33" s="16">
        <f t="shared" si="1"/>
        <v>0.030464999999999996</v>
      </c>
      <c r="F33" s="16">
        <f t="shared" si="2"/>
        <v>0.9850349999999999</v>
      </c>
      <c r="G33" s="19">
        <v>1.006</v>
      </c>
      <c r="H33" s="17">
        <f t="shared" si="3"/>
        <v>0.020965000000000122</v>
      </c>
      <c r="I33" s="5">
        <f t="shared" si="11"/>
        <v>0.014000000000000012</v>
      </c>
      <c r="J33" s="5">
        <v>0.91</v>
      </c>
      <c r="K33" s="5">
        <v>0.789</v>
      </c>
      <c r="L33" s="7">
        <f t="shared" si="4"/>
        <v>-0.121</v>
      </c>
      <c r="M33" s="10">
        <v>0.716</v>
      </c>
      <c r="N33" s="10"/>
      <c r="O33" s="7"/>
      <c r="P33" s="7">
        <f t="shared" si="12"/>
        <v>2.6180000000000003</v>
      </c>
      <c r="Q33" s="7"/>
      <c r="R33" s="7"/>
      <c r="S33" s="4">
        <v>0.514</v>
      </c>
      <c r="T33" s="4"/>
      <c r="U33" s="4"/>
      <c r="V33" s="5">
        <f t="shared" si="13"/>
        <v>3.1320000000000006</v>
      </c>
      <c r="W33" s="5"/>
      <c r="X33" s="5"/>
      <c r="Y33" s="5"/>
      <c r="Z33" s="5"/>
      <c r="AA33" s="7"/>
      <c r="AB33" s="5">
        <f t="shared" si="14"/>
        <v>3.1320000000000006</v>
      </c>
      <c r="AC33" s="4"/>
      <c r="AD33" s="7"/>
      <c r="AE33" s="4"/>
      <c r="AF33" s="4"/>
      <c r="AG33" s="7"/>
      <c r="AH33" s="7">
        <f t="shared" si="15"/>
        <v>3.1320000000000006</v>
      </c>
      <c r="AI33" s="7"/>
      <c r="AJ33" s="4"/>
      <c r="AK33" s="4"/>
      <c r="AL33" s="4">
        <f t="shared" si="16"/>
        <v>0</v>
      </c>
      <c r="AM33" s="4">
        <v>0.171</v>
      </c>
      <c r="AN33" s="4">
        <v>0.407</v>
      </c>
      <c r="AO33" s="4">
        <v>0.681</v>
      </c>
    </row>
    <row r="34" spans="1:41" ht="12.75">
      <c r="A34" s="2" t="s">
        <v>47</v>
      </c>
      <c r="B34" s="2">
        <v>2.246</v>
      </c>
      <c r="C34" s="4">
        <v>2.757</v>
      </c>
      <c r="D34" s="16">
        <f t="shared" si="0"/>
        <v>2.5015</v>
      </c>
      <c r="E34" s="16">
        <f t="shared" si="1"/>
        <v>0.075045</v>
      </c>
      <c r="F34" s="16">
        <f t="shared" si="2"/>
        <v>2.4264550000000003</v>
      </c>
      <c r="G34" s="19">
        <v>1.892</v>
      </c>
      <c r="H34" s="17">
        <f t="shared" si="3"/>
        <v>-0.5344550000000003</v>
      </c>
      <c r="I34" s="5">
        <f t="shared" si="11"/>
        <v>-0.8650000000000002</v>
      </c>
      <c r="J34" s="5">
        <v>1.86</v>
      </c>
      <c r="K34" s="5">
        <v>1.729</v>
      </c>
      <c r="L34" s="7">
        <f t="shared" si="4"/>
        <v>-0.131</v>
      </c>
      <c r="M34" s="10">
        <v>1.547</v>
      </c>
      <c r="N34" s="10"/>
      <c r="O34" s="7"/>
      <c r="P34" s="7">
        <f t="shared" si="12"/>
        <v>6.164</v>
      </c>
      <c r="Q34" s="7"/>
      <c r="R34" s="7"/>
      <c r="S34" s="4">
        <v>1.276</v>
      </c>
      <c r="T34" s="4"/>
      <c r="U34" s="4"/>
      <c r="V34" s="5">
        <f t="shared" si="13"/>
        <v>7.4399999999999995</v>
      </c>
      <c r="W34" s="5"/>
      <c r="X34" s="5"/>
      <c r="Y34" s="5">
        <v>0.069</v>
      </c>
      <c r="Z34" s="5"/>
      <c r="AA34" s="7"/>
      <c r="AB34" s="5">
        <f t="shared" si="14"/>
        <v>7.5089999999999995</v>
      </c>
      <c r="AC34" s="4"/>
      <c r="AD34" s="7"/>
      <c r="AE34" s="4"/>
      <c r="AF34" s="4"/>
      <c r="AG34" s="7"/>
      <c r="AH34" s="7">
        <f t="shared" si="15"/>
        <v>7.5089999999999995</v>
      </c>
      <c r="AI34" s="7"/>
      <c r="AJ34" s="4"/>
      <c r="AK34" s="4"/>
      <c r="AL34" s="4">
        <f t="shared" si="16"/>
        <v>0</v>
      </c>
      <c r="AM34" s="4">
        <v>0.218</v>
      </c>
      <c r="AN34" s="4">
        <v>0.841</v>
      </c>
      <c r="AO34" s="4">
        <v>1.345</v>
      </c>
    </row>
    <row r="35" spans="1:41" ht="12.75">
      <c r="A35" s="2" t="s">
        <v>48</v>
      </c>
      <c r="B35" s="2">
        <v>1.006</v>
      </c>
      <c r="C35" s="4">
        <v>0.908</v>
      </c>
      <c r="D35" s="16">
        <f t="shared" si="0"/>
        <v>0.9570000000000001</v>
      </c>
      <c r="E35" s="16">
        <f t="shared" si="1"/>
        <v>0.028710000000000003</v>
      </c>
      <c r="F35" s="16">
        <f t="shared" si="2"/>
        <v>0.9282900000000001</v>
      </c>
      <c r="G35" s="19">
        <v>0.739</v>
      </c>
      <c r="H35" s="17">
        <f t="shared" si="3"/>
        <v>-0.18929000000000007</v>
      </c>
      <c r="I35" s="5">
        <f t="shared" si="11"/>
        <v>-0.16900000000000004</v>
      </c>
      <c r="J35" s="5">
        <v>0.95</v>
      </c>
      <c r="K35" s="5">
        <v>0.588</v>
      </c>
      <c r="L35" s="7">
        <f t="shared" si="4"/>
        <v>-0.362</v>
      </c>
      <c r="M35" s="10">
        <v>0.705</v>
      </c>
      <c r="N35" s="10"/>
      <c r="O35" s="7"/>
      <c r="P35" s="7">
        <f t="shared" si="12"/>
        <v>2.563</v>
      </c>
      <c r="Q35" s="7"/>
      <c r="R35" s="7"/>
      <c r="S35" s="4">
        <v>0.59</v>
      </c>
      <c r="T35" s="4"/>
      <c r="U35" s="4"/>
      <c r="V35" s="5">
        <f t="shared" si="13"/>
        <v>3.153</v>
      </c>
      <c r="W35" s="5"/>
      <c r="X35" s="5"/>
      <c r="Y35" s="5"/>
      <c r="Z35" s="5"/>
      <c r="AA35" s="7"/>
      <c r="AB35" s="5">
        <f t="shared" si="14"/>
        <v>3.153</v>
      </c>
      <c r="AC35" s="4"/>
      <c r="AD35" s="7"/>
      <c r="AE35" s="4"/>
      <c r="AF35" s="4"/>
      <c r="AG35" s="7"/>
      <c r="AH35" s="7">
        <f t="shared" si="15"/>
        <v>3.153</v>
      </c>
      <c r="AI35" s="7"/>
      <c r="AJ35" s="4"/>
      <c r="AK35" s="4"/>
      <c r="AL35" s="4">
        <f t="shared" si="16"/>
        <v>0</v>
      </c>
      <c r="AM35" s="4">
        <v>0.205</v>
      </c>
      <c r="AN35" s="4">
        <v>0.458</v>
      </c>
      <c r="AO35" s="4">
        <v>0.714</v>
      </c>
    </row>
    <row r="36" spans="1:41" ht="15" customHeight="1">
      <c r="A36" s="2" t="s">
        <v>64</v>
      </c>
      <c r="B36" s="2">
        <v>2.204</v>
      </c>
      <c r="C36" s="4">
        <v>3.139</v>
      </c>
      <c r="D36" s="16">
        <f t="shared" si="0"/>
        <v>2.6715</v>
      </c>
      <c r="E36" s="16">
        <f t="shared" si="1"/>
        <v>0.080145</v>
      </c>
      <c r="F36" s="16">
        <f t="shared" si="2"/>
        <v>2.591355</v>
      </c>
      <c r="G36" s="19">
        <v>2.785</v>
      </c>
      <c r="H36" s="17">
        <f t="shared" si="3"/>
        <v>0.19364500000000007</v>
      </c>
      <c r="I36" s="5">
        <f t="shared" si="11"/>
        <v>-0.35399999999999965</v>
      </c>
      <c r="J36" s="4">
        <v>3.905</v>
      </c>
      <c r="K36" s="4">
        <v>2.703</v>
      </c>
      <c r="L36" s="7">
        <f t="shared" si="4"/>
        <v>-1.202</v>
      </c>
      <c r="M36" s="10">
        <v>2.692</v>
      </c>
      <c r="N36" s="10"/>
      <c r="O36" s="7"/>
      <c r="P36" s="7">
        <f t="shared" si="12"/>
        <v>9.736</v>
      </c>
      <c r="Q36" s="7"/>
      <c r="R36" s="7"/>
      <c r="S36" s="4">
        <v>2.109</v>
      </c>
      <c r="T36" s="4"/>
      <c r="U36" s="4"/>
      <c r="V36" s="5">
        <f t="shared" si="13"/>
        <v>11.845</v>
      </c>
      <c r="W36" s="5"/>
      <c r="X36" s="5"/>
      <c r="Y36" s="5">
        <v>0.627</v>
      </c>
      <c r="Z36" s="5"/>
      <c r="AA36" s="7"/>
      <c r="AB36" s="5">
        <f t="shared" si="14"/>
        <v>12.472000000000001</v>
      </c>
      <c r="AC36" s="4"/>
      <c r="AD36" s="7"/>
      <c r="AE36" s="4"/>
      <c r="AF36" s="4"/>
      <c r="AG36" s="7"/>
      <c r="AH36" s="7">
        <f t="shared" si="15"/>
        <v>12.472000000000001</v>
      </c>
      <c r="AI36" s="7"/>
      <c r="AJ36" s="4"/>
      <c r="AK36" s="4"/>
      <c r="AL36" s="4">
        <f t="shared" si="16"/>
        <v>0</v>
      </c>
      <c r="AM36" s="4">
        <v>0.921</v>
      </c>
      <c r="AN36" s="4">
        <v>1.511</v>
      </c>
      <c r="AO36" s="4">
        <v>1.871</v>
      </c>
    </row>
    <row r="37" spans="1:41" ht="12.75">
      <c r="A37" s="2" t="s">
        <v>65</v>
      </c>
      <c r="B37" s="2">
        <v>0.572</v>
      </c>
      <c r="C37" s="5">
        <v>1.71</v>
      </c>
      <c r="D37" s="16">
        <f t="shared" si="0"/>
        <v>1.141</v>
      </c>
      <c r="E37" s="16">
        <f t="shared" si="1"/>
        <v>0.034230000000000003</v>
      </c>
      <c r="F37" s="16">
        <f t="shared" si="2"/>
        <v>1.10677</v>
      </c>
      <c r="G37" s="6">
        <v>1.345</v>
      </c>
      <c r="H37" s="17">
        <f t="shared" si="3"/>
        <v>0.23822999999999994</v>
      </c>
      <c r="I37" s="5">
        <f t="shared" si="11"/>
        <v>-0.365</v>
      </c>
      <c r="J37" s="5">
        <v>1.42</v>
      </c>
      <c r="K37" s="5">
        <v>1.277</v>
      </c>
      <c r="L37" s="7">
        <f t="shared" si="4"/>
        <v>-0.14300000000000002</v>
      </c>
      <c r="M37" s="10">
        <v>1.365</v>
      </c>
      <c r="N37" s="10"/>
      <c r="O37" s="7"/>
      <c r="P37" s="7">
        <f t="shared" si="12"/>
        <v>4.495</v>
      </c>
      <c r="Q37" s="7"/>
      <c r="R37" s="7"/>
      <c r="S37" s="4">
        <v>1.126</v>
      </c>
      <c r="T37" s="4"/>
      <c r="U37" s="4"/>
      <c r="V37" s="5">
        <f t="shared" si="13"/>
        <v>5.621</v>
      </c>
      <c r="W37" s="5"/>
      <c r="X37" s="5"/>
      <c r="Y37" s="5">
        <v>0.079</v>
      </c>
      <c r="Z37" s="5"/>
      <c r="AA37" s="7"/>
      <c r="AB37" s="5">
        <f t="shared" si="14"/>
        <v>5.7</v>
      </c>
      <c r="AC37" s="4"/>
      <c r="AD37" s="7"/>
      <c r="AE37" s="4"/>
      <c r="AF37" s="4"/>
      <c r="AG37" s="7"/>
      <c r="AH37" s="7">
        <f t="shared" si="15"/>
        <v>5.7</v>
      </c>
      <c r="AI37" s="7"/>
      <c r="AJ37" s="4"/>
      <c r="AK37" s="4"/>
      <c r="AL37" s="4">
        <f t="shared" si="16"/>
        <v>0</v>
      </c>
      <c r="AM37" s="4">
        <v>0.177</v>
      </c>
      <c r="AN37" s="4">
        <v>1.11</v>
      </c>
      <c r="AO37" s="4">
        <v>1.438</v>
      </c>
    </row>
    <row r="38" spans="1:41" ht="12.75">
      <c r="A38" s="2" t="s">
        <v>66</v>
      </c>
      <c r="B38" s="2">
        <v>1.789</v>
      </c>
      <c r="C38" s="4">
        <v>2.967</v>
      </c>
      <c r="D38" s="16">
        <f t="shared" si="0"/>
        <v>2.378</v>
      </c>
      <c r="E38" s="16">
        <f t="shared" si="1"/>
        <v>0.07134</v>
      </c>
      <c r="F38" s="16">
        <f t="shared" si="2"/>
        <v>2.30666</v>
      </c>
      <c r="G38" s="19">
        <v>1.672</v>
      </c>
      <c r="H38" s="17">
        <f t="shared" si="3"/>
        <v>-0.63466</v>
      </c>
      <c r="I38" s="5">
        <f t="shared" si="11"/>
        <v>-1.2950000000000002</v>
      </c>
      <c r="J38" s="4">
        <v>0.636</v>
      </c>
      <c r="K38" s="4">
        <v>1.593</v>
      </c>
      <c r="L38" s="7">
        <f t="shared" si="4"/>
        <v>0.957</v>
      </c>
      <c r="M38" s="10">
        <v>1.523</v>
      </c>
      <c r="N38" s="10"/>
      <c r="O38" s="7"/>
      <c r="P38" s="7">
        <f t="shared" si="12"/>
        <v>5.126</v>
      </c>
      <c r="Q38" s="7"/>
      <c r="R38" s="7"/>
      <c r="S38" s="4">
        <v>1.518</v>
      </c>
      <c r="T38" s="4"/>
      <c r="U38" s="4"/>
      <c r="V38" s="5">
        <f t="shared" si="13"/>
        <v>6.644</v>
      </c>
      <c r="W38" s="5"/>
      <c r="X38" s="5"/>
      <c r="Y38" s="5">
        <v>0.179</v>
      </c>
      <c r="Z38" s="5"/>
      <c r="AA38" s="7"/>
      <c r="AB38" s="5">
        <f t="shared" si="14"/>
        <v>6.823</v>
      </c>
      <c r="AC38" s="4"/>
      <c r="AD38" s="7"/>
      <c r="AE38" s="4"/>
      <c r="AF38" s="4"/>
      <c r="AG38" s="7"/>
      <c r="AH38" s="7">
        <f t="shared" si="15"/>
        <v>6.823</v>
      </c>
      <c r="AI38" s="7"/>
      <c r="AJ38" s="4"/>
      <c r="AK38" s="4"/>
      <c r="AL38" s="4">
        <f t="shared" si="16"/>
        <v>0</v>
      </c>
      <c r="AM38" s="4">
        <v>0.154</v>
      </c>
      <c r="AN38" s="4">
        <v>0.902</v>
      </c>
      <c r="AO38" s="4">
        <v>1.37</v>
      </c>
    </row>
    <row r="39" spans="1:41" ht="12.75">
      <c r="A39" s="1" t="s">
        <v>82</v>
      </c>
      <c r="B39" s="1"/>
      <c r="C39" s="4"/>
      <c r="D39" s="16"/>
      <c r="E39" s="16"/>
      <c r="F39" s="16"/>
      <c r="G39" s="19"/>
      <c r="H39" s="17"/>
      <c r="I39" s="5"/>
      <c r="J39" s="4"/>
      <c r="K39" s="4"/>
      <c r="L39" s="7"/>
      <c r="M39" s="10"/>
      <c r="N39" s="10"/>
      <c r="O39" s="7"/>
      <c r="P39" s="7"/>
      <c r="Q39" s="7"/>
      <c r="R39" s="7"/>
      <c r="S39" s="4"/>
      <c r="T39" s="4"/>
      <c r="U39" s="4"/>
      <c r="V39" s="5"/>
      <c r="W39" s="5"/>
      <c r="X39" s="5"/>
      <c r="Y39" s="5"/>
      <c r="Z39" s="5"/>
      <c r="AA39" s="7"/>
      <c r="AB39" s="5"/>
      <c r="AC39" s="4"/>
      <c r="AD39" s="7"/>
      <c r="AE39" s="4"/>
      <c r="AF39" s="4"/>
      <c r="AG39" s="7"/>
      <c r="AH39" s="7"/>
      <c r="AI39" s="7"/>
      <c r="AJ39" s="4"/>
      <c r="AK39" s="4"/>
      <c r="AL39" s="4"/>
      <c r="AM39" s="4"/>
      <c r="AN39" s="4"/>
      <c r="AO39" s="4"/>
    </row>
    <row r="40" spans="1:41" ht="12.75">
      <c r="A40" s="2" t="s">
        <v>26</v>
      </c>
      <c r="B40" s="2">
        <v>4.651</v>
      </c>
      <c r="C40" s="4">
        <v>5.366</v>
      </c>
      <c r="D40" s="16">
        <f t="shared" si="0"/>
        <v>5.0085</v>
      </c>
      <c r="E40" s="16">
        <f t="shared" si="1"/>
        <v>0.150255</v>
      </c>
      <c r="F40" s="16">
        <f t="shared" si="2"/>
        <v>4.858245</v>
      </c>
      <c r="G40" s="19">
        <v>6.378</v>
      </c>
      <c r="H40" s="17">
        <f t="shared" si="3"/>
        <v>1.519755</v>
      </c>
      <c r="I40" s="5">
        <f>G40-C40</f>
        <v>1.0120000000000005</v>
      </c>
      <c r="J40" s="4">
        <v>6.185</v>
      </c>
      <c r="K40" s="4">
        <v>5.876</v>
      </c>
      <c r="L40" s="7">
        <f t="shared" si="4"/>
        <v>-0.3089999999999993</v>
      </c>
      <c r="M40" s="10">
        <v>5.226</v>
      </c>
      <c r="N40" s="10"/>
      <c r="O40" s="7"/>
      <c r="P40" s="7">
        <f aca="true" t="shared" si="17" ref="P40:P46">C40+J40+M40</f>
        <v>16.776999999999997</v>
      </c>
      <c r="Q40" s="7"/>
      <c r="R40" s="7"/>
      <c r="S40" s="4">
        <v>3.974</v>
      </c>
      <c r="T40" s="4"/>
      <c r="U40" s="4"/>
      <c r="V40" s="5">
        <f aca="true" t="shared" si="18" ref="V40:V46">P40+S40</f>
        <v>20.750999999999998</v>
      </c>
      <c r="W40" s="5"/>
      <c r="X40" s="5"/>
      <c r="Y40" s="5"/>
      <c r="Z40" s="5"/>
      <c r="AA40" s="7"/>
      <c r="AB40" s="5">
        <f aca="true" t="shared" si="19" ref="AB40:AB46">V40+Y40</f>
        <v>20.750999999999998</v>
      </c>
      <c r="AC40" s="4"/>
      <c r="AD40" s="7"/>
      <c r="AE40" s="4"/>
      <c r="AF40" s="4"/>
      <c r="AG40" s="7"/>
      <c r="AH40" s="7">
        <f aca="true" t="shared" si="20" ref="AH40:AH46">AB40+AF40</f>
        <v>20.750999999999998</v>
      </c>
      <c r="AI40" s="7"/>
      <c r="AJ40" s="4"/>
      <c r="AK40" s="4"/>
      <c r="AL40" s="4">
        <f aca="true" t="shared" si="21" ref="AL40:AL46">AK40-AJ40</f>
        <v>0</v>
      </c>
      <c r="AM40" s="4">
        <v>1.989</v>
      </c>
      <c r="AN40" s="4">
        <v>2.831</v>
      </c>
      <c r="AO40" s="4">
        <v>4.671</v>
      </c>
    </row>
    <row r="41" spans="1:41" ht="12.75">
      <c r="A41" s="2" t="s">
        <v>27</v>
      </c>
      <c r="B41" s="2">
        <v>1.403</v>
      </c>
      <c r="C41" s="4">
        <v>2.076</v>
      </c>
      <c r="D41" s="16">
        <f t="shared" si="0"/>
        <v>1.7395</v>
      </c>
      <c r="E41" s="16">
        <f t="shared" si="1"/>
        <v>0.05218500000000001</v>
      </c>
      <c r="F41" s="16">
        <f t="shared" si="2"/>
        <v>1.6873150000000001</v>
      </c>
      <c r="G41" s="19">
        <v>1.828</v>
      </c>
      <c r="H41" s="17">
        <f t="shared" si="3"/>
        <v>0.14068499999999995</v>
      </c>
      <c r="I41" s="5">
        <f>G41-C41</f>
        <v>-0.248</v>
      </c>
      <c r="J41" s="4">
        <v>1.571</v>
      </c>
      <c r="K41" s="4">
        <v>1.631</v>
      </c>
      <c r="L41" s="7">
        <f t="shared" si="4"/>
        <v>0.06000000000000005</v>
      </c>
      <c r="M41" s="10">
        <v>1.806</v>
      </c>
      <c r="N41" s="10"/>
      <c r="O41" s="7"/>
      <c r="P41" s="7">
        <f t="shared" si="17"/>
        <v>5.453</v>
      </c>
      <c r="Q41" s="7"/>
      <c r="R41" s="7"/>
      <c r="S41" s="4">
        <v>1.01</v>
      </c>
      <c r="T41" s="4"/>
      <c r="U41" s="4"/>
      <c r="V41" s="5">
        <f t="shared" si="18"/>
        <v>6.463</v>
      </c>
      <c r="W41" s="5"/>
      <c r="X41" s="5"/>
      <c r="Y41" s="5"/>
      <c r="Z41" s="5"/>
      <c r="AA41" s="7"/>
      <c r="AB41" s="5">
        <f t="shared" si="19"/>
        <v>6.463</v>
      </c>
      <c r="AC41" s="4"/>
      <c r="AD41" s="7"/>
      <c r="AE41" s="4"/>
      <c r="AF41" s="4"/>
      <c r="AG41" s="7"/>
      <c r="AH41" s="7">
        <f t="shared" si="20"/>
        <v>6.463</v>
      </c>
      <c r="AI41" s="7"/>
      <c r="AJ41" s="4"/>
      <c r="AK41" s="4"/>
      <c r="AL41" s="4">
        <f t="shared" si="21"/>
        <v>0</v>
      </c>
      <c r="AM41" s="4">
        <v>0.429</v>
      </c>
      <c r="AN41" s="5">
        <v>0.5</v>
      </c>
      <c r="AO41" s="4">
        <v>1.169</v>
      </c>
    </row>
    <row r="42" spans="1:41" ht="12.75">
      <c r="A42" s="2" t="s">
        <v>28</v>
      </c>
      <c r="B42" s="2">
        <v>0.986</v>
      </c>
      <c r="C42" s="4"/>
      <c r="D42" s="16">
        <f t="shared" si="0"/>
        <v>0.493</v>
      </c>
      <c r="E42" s="16">
        <f t="shared" si="1"/>
        <v>0.014790000000000001</v>
      </c>
      <c r="F42" s="16">
        <f t="shared" si="2"/>
        <v>0.47820999999999997</v>
      </c>
      <c r="G42" s="19"/>
      <c r="H42" s="17">
        <f t="shared" si="3"/>
        <v>-0.47820999999999997</v>
      </c>
      <c r="I42" s="5"/>
      <c r="J42" s="4"/>
      <c r="K42" s="4"/>
      <c r="L42" s="7"/>
      <c r="M42" s="10"/>
      <c r="N42" s="10"/>
      <c r="O42" s="7"/>
      <c r="P42" s="7">
        <f t="shared" si="17"/>
        <v>0</v>
      </c>
      <c r="Q42" s="7"/>
      <c r="R42" s="7"/>
      <c r="S42" s="4"/>
      <c r="T42" s="4"/>
      <c r="U42" s="4"/>
      <c r="V42" s="5">
        <f t="shared" si="18"/>
        <v>0</v>
      </c>
      <c r="W42" s="5"/>
      <c r="X42" s="5"/>
      <c r="Y42" s="5"/>
      <c r="Z42" s="5"/>
      <c r="AA42" s="7"/>
      <c r="AB42" s="5">
        <f t="shared" si="19"/>
        <v>0</v>
      </c>
      <c r="AC42" s="4"/>
      <c r="AD42" s="7"/>
      <c r="AE42" s="4"/>
      <c r="AF42" s="4"/>
      <c r="AG42" s="7"/>
      <c r="AH42" s="7">
        <f t="shared" si="20"/>
        <v>0</v>
      </c>
      <c r="AI42" s="7"/>
      <c r="AJ42" s="4"/>
      <c r="AK42" s="4"/>
      <c r="AL42" s="4">
        <f t="shared" si="21"/>
        <v>0</v>
      </c>
      <c r="AM42" s="4"/>
      <c r="AN42" s="4"/>
      <c r="AO42" s="4"/>
    </row>
    <row r="43" spans="1:41" ht="13.5" customHeight="1">
      <c r="A43" s="2" t="s">
        <v>29</v>
      </c>
      <c r="B43" s="2">
        <v>0.736</v>
      </c>
      <c r="C43" s="4">
        <v>1.025</v>
      </c>
      <c r="D43" s="16">
        <f t="shared" si="0"/>
        <v>0.8805</v>
      </c>
      <c r="E43" s="16">
        <f t="shared" si="1"/>
        <v>0.026414999999999998</v>
      </c>
      <c r="F43" s="16">
        <f t="shared" si="2"/>
        <v>0.854085</v>
      </c>
      <c r="G43" s="19">
        <v>1.092</v>
      </c>
      <c r="H43" s="17">
        <f t="shared" si="3"/>
        <v>0.2379150000000001</v>
      </c>
      <c r="I43" s="5">
        <f>G43-C43</f>
        <v>0.06700000000000017</v>
      </c>
      <c r="J43" s="4">
        <v>1.088</v>
      </c>
      <c r="K43" s="4">
        <v>0.988</v>
      </c>
      <c r="L43" s="7">
        <f t="shared" si="4"/>
        <v>-0.10000000000000009</v>
      </c>
      <c r="M43" s="10">
        <v>0.783</v>
      </c>
      <c r="N43" s="10"/>
      <c r="O43" s="7"/>
      <c r="P43" s="7">
        <f t="shared" si="17"/>
        <v>2.896</v>
      </c>
      <c r="Q43" s="7"/>
      <c r="R43" s="7"/>
      <c r="S43" s="4">
        <v>0.822</v>
      </c>
      <c r="T43" s="4"/>
      <c r="U43" s="4"/>
      <c r="V43" s="5">
        <f t="shared" si="18"/>
        <v>3.718</v>
      </c>
      <c r="W43" s="5"/>
      <c r="X43" s="5"/>
      <c r="Y43" s="5"/>
      <c r="Z43" s="5"/>
      <c r="AA43" s="7"/>
      <c r="AB43" s="5">
        <f t="shared" si="19"/>
        <v>3.718</v>
      </c>
      <c r="AC43" s="4"/>
      <c r="AD43" s="7"/>
      <c r="AE43" s="4"/>
      <c r="AF43" s="4"/>
      <c r="AG43" s="7"/>
      <c r="AH43" s="7">
        <f t="shared" si="20"/>
        <v>3.718</v>
      </c>
      <c r="AI43" s="7"/>
      <c r="AJ43" s="4"/>
      <c r="AK43" s="4"/>
      <c r="AL43" s="4">
        <f t="shared" si="21"/>
        <v>0</v>
      </c>
      <c r="AM43" s="4">
        <v>0.317</v>
      </c>
      <c r="AN43" s="4">
        <v>0.346</v>
      </c>
      <c r="AO43" s="4">
        <v>0.55</v>
      </c>
    </row>
    <row r="44" spans="1:41" ht="12.75">
      <c r="A44" s="2" t="s">
        <v>30</v>
      </c>
      <c r="B44" s="2">
        <v>1.934</v>
      </c>
      <c r="C44" s="5">
        <v>3.83</v>
      </c>
      <c r="D44" s="16">
        <f t="shared" si="0"/>
        <v>2.882</v>
      </c>
      <c r="E44" s="16">
        <f t="shared" si="1"/>
        <v>0.08646000000000001</v>
      </c>
      <c r="F44" s="16">
        <f t="shared" si="2"/>
        <v>2.79554</v>
      </c>
      <c r="G44" s="6">
        <v>3.203</v>
      </c>
      <c r="H44" s="17">
        <f t="shared" si="3"/>
        <v>0.40745999999999993</v>
      </c>
      <c r="I44" s="5">
        <f>G44-C44</f>
        <v>-0.6270000000000002</v>
      </c>
      <c r="J44" s="4">
        <v>2.976</v>
      </c>
      <c r="K44" s="4">
        <v>3.293</v>
      </c>
      <c r="L44" s="7">
        <f t="shared" si="4"/>
        <v>0.31700000000000017</v>
      </c>
      <c r="M44" s="10">
        <v>2.766</v>
      </c>
      <c r="N44" s="10"/>
      <c r="O44" s="7"/>
      <c r="P44" s="7">
        <f t="shared" si="17"/>
        <v>9.572</v>
      </c>
      <c r="Q44" s="7"/>
      <c r="R44" s="7"/>
      <c r="S44" s="4">
        <v>1.581</v>
      </c>
      <c r="T44" s="4"/>
      <c r="U44" s="4"/>
      <c r="V44" s="5">
        <f t="shared" si="18"/>
        <v>11.152999999999999</v>
      </c>
      <c r="W44" s="5"/>
      <c r="X44" s="5"/>
      <c r="Y44" s="5"/>
      <c r="Z44" s="5"/>
      <c r="AA44" s="7"/>
      <c r="AB44" s="5">
        <f t="shared" si="19"/>
        <v>11.152999999999999</v>
      </c>
      <c r="AC44" s="4"/>
      <c r="AD44" s="7"/>
      <c r="AE44" s="4"/>
      <c r="AF44" s="4"/>
      <c r="AG44" s="7"/>
      <c r="AH44" s="7">
        <f t="shared" si="20"/>
        <v>11.152999999999999</v>
      </c>
      <c r="AI44" s="7"/>
      <c r="AJ44" s="4"/>
      <c r="AK44" s="4"/>
      <c r="AL44" s="4">
        <f t="shared" si="21"/>
        <v>0</v>
      </c>
      <c r="AM44" s="4">
        <v>0.698</v>
      </c>
      <c r="AN44" s="4">
        <v>0.869</v>
      </c>
      <c r="AO44" s="4">
        <v>2.568</v>
      </c>
    </row>
    <row r="45" spans="1:41" ht="14.25" customHeight="1">
      <c r="A45" s="2" t="s">
        <v>31</v>
      </c>
      <c r="B45" s="2">
        <v>1.863</v>
      </c>
      <c r="C45" s="4">
        <v>1.704</v>
      </c>
      <c r="D45" s="16">
        <f t="shared" si="0"/>
        <v>1.7835</v>
      </c>
      <c r="E45" s="16">
        <f t="shared" si="1"/>
        <v>0.053505000000000004</v>
      </c>
      <c r="F45" s="16">
        <f t="shared" si="2"/>
        <v>1.7299950000000002</v>
      </c>
      <c r="G45" s="19">
        <v>2.202</v>
      </c>
      <c r="H45" s="17">
        <f t="shared" si="3"/>
        <v>0.4720049999999998</v>
      </c>
      <c r="I45" s="5">
        <f>G45-C45</f>
        <v>0.498</v>
      </c>
      <c r="J45" s="4">
        <v>2.481</v>
      </c>
      <c r="K45" s="4">
        <v>2.411</v>
      </c>
      <c r="L45" s="7">
        <f t="shared" si="4"/>
        <v>-0.06999999999999984</v>
      </c>
      <c r="M45" s="10">
        <v>2.143</v>
      </c>
      <c r="N45" s="10"/>
      <c r="O45" s="7"/>
      <c r="P45" s="7">
        <f t="shared" si="17"/>
        <v>6.327999999999999</v>
      </c>
      <c r="Q45" s="7"/>
      <c r="R45" s="7"/>
      <c r="S45" s="4">
        <v>1.382</v>
      </c>
      <c r="T45" s="4"/>
      <c r="U45" s="4"/>
      <c r="V45" s="5">
        <f t="shared" si="18"/>
        <v>7.709999999999999</v>
      </c>
      <c r="W45" s="5"/>
      <c r="X45" s="5"/>
      <c r="Y45" s="5"/>
      <c r="Z45" s="5"/>
      <c r="AA45" s="7"/>
      <c r="AB45" s="5">
        <f t="shared" si="19"/>
        <v>7.709999999999999</v>
      </c>
      <c r="AC45" s="4"/>
      <c r="AD45" s="7"/>
      <c r="AE45" s="4"/>
      <c r="AF45" s="4"/>
      <c r="AG45" s="7"/>
      <c r="AH45" s="7">
        <f t="shared" si="20"/>
        <v>7.709999999999999</v>
      </c>
      <c r="AI45" s="7"/>
      <c r="AJ45" s="4"/>
      <c r="AK45" s="4"/>
      <c r="AL45" s="4">
        <f t="shared" si="21"/>
        <v>0</v>
      </c>
      <c r="AM45" s="4">
        <v>0.532</v>
      </c>
      <c r="AN45" s="4">
        <v>0.707</v>
      </c>
      <c r="AO45" s="4">
        <v>1.654</v>
      </c>
    </row>
    <row r="46" spans="1:41" ht="14.25" customHeight="1">
      <c r="A46" s="2" t="s">
        <v>38</v>
      </c>
      <c r="B46" s="2">
        <v>1.808</v>
      </c>
      <c r="C46" s="4">
        <v>1.445</v>
      </c>
      <c r="D46" s="16">
        <f t="shared" si="0"/>
        <v>1.6265</v>
      </c>
      <c r="E46" s="16">
        <f t="shared" si="1"/>
        <v>0.048795000000000005</v>
      </c>
      <c r="F46" s="16">
        <f t="shared" si="2"/>
        <v>1.5777050000000001</v>
      </c>
      <c r="G46" s="19"/>
      <c r="H46" s="17">
        <f t="shared" si="3"/>
        <v>-1.5777050000000001</v>
      </c>
      <c r="I46" s="5">
        <f>G46-C46</f>
        <v>-1.445</v>
      </c>
      <c r="J46" s="4">
        <v>0.992</v>
      </c>
      <c r="K46" s="4"/>
      <c r="L46" s="7">
        <f t="shared" si="4"/>
        <v>-0.992</v>
      </c>
      <c r="M46" s="10">
        <v>2.064</v>
      </c>
      <c r="N46" s="10"/>
      <c r="O46" s="7"/>
      <c r="P46" s="7">
        <f t="shared" si="17"/>
        <v>4.501</v>
      </c>
      <c r="Q46" s="7"/>
      <c r="R46" s="7"/>
      <c r="S46" s="4">
        <v>0.809</v>
      </c>
      <c r="T46" s="4"/>
      <c r="U46" s="4"/>
      <c r="V46" s="5">
        <f t="shared" si="18"/>
        <v>5.3100000000000005</v>
      </c>
      <c r="W46" s="5"/>
      <c r="X46" s="5"/>
      <c r="Y46" s="5"/>
      <c r="Z46" s="5"/>
      <c r="AA46" s="7"/>
      <c r="AB46" s="5">
        <f t="shared" si="19"/>
        <v>5.3100000000000005</v>
      </c>
      <c r="AC46" s="4"/>
      <c r="AD46" s="7"/>
      <c r="AE46" s="4"/>
      <c r="AF46" s="4"/>
      <c r="AG46" s="7"/>
      <c r="AH46" s="7">
        <f t="shared" si="20"/>
        <v>5.3100000000000005</v>
      </c>
      <c r="AI46" s="7"/>
      <c r="AJ46" s="4"/>
      <c r="AK46" s="4"/>
      <c r="AL46" s="4">
        <f t="shared" si="21"/>
        <v>0</v>
      </c>
      <c r="AM46" s="4"/>
      <c r="AN46" s="4"/>
      <c r="AO46" s="4"/>
    </row>
    <row r="47" spans="1:41" ht="12.75">
      <c r="A47" s="1" t="s">
        <v>83</v>
      </c>
      <c r="B47" s="1"/>
      <c r="C47" s="4"/>
      <c r="D47" s="16"/>
      <c r="E47" s="16"/>
      <c r="F47" s="16"/>
      <c r="G47" s="19"/>
      <c r="H47" s="17"/>
      <c r="I47" s="5"/>
      <c r="J47" s="4"/>
      <c r="K47" s="4"/>
      <c r="L47" s="7"/>
      <c r="M47" s="10"/>
      <c r="N47" s="10"/>
      <c r="O47" s="7"/>
      <c r="P47" s="7"/>
      <c r="Q47" s="7"/>
      <c r="R47" s="7"/>
      <c r="S47" s="4"/>
      <c r="T47" s="4"/>
      <c r="U47" s="4"/>
      <c r="V47" s="5"/>
      <c r="W47" s="5"/>
      <c r="X47" s="5"/>
      <c r="Y47" s="5"/>
      <c r="Z47" s="5"/>
      <c r="AA47" s="7"/>
      <c r="AB47" s="5"/>
      <c r="AC47" s="4"/>
      <c r="AD47" s="7"/>
      <c r="AE47" s="4"/>
      <c r="AF47" s="4"/>
      <c r="AG47" s="7"/>
      <c r="AH47" s="7"/>
      <c r="AI47" s="7"/>
      <c r="AJ47" s="4"/>
      <c r="AK47" s="4"/>
      <c r="AL47" s="4"/>
      <c r="AM47" s="4"/>
      <c r="AN47" s="4"/>
      <c r="AO47" s="4"/>
    </row>
    <row r="48" spans="1:41" ht="27.75" customHeight="1">
      <c r="A48" s="2" t="s">
        <v>32</v>
      </c>
      <c r="B48" s="2">
        <v>2.712</v>
      </c>
      <c r="C48" s="4">
        <v>2.868</v>
      </c>
      <c r="D48" s="16">
        <f t="shared" si="0"/>
        <v>2.79</v>
      </c>
      <c r="E48" s="16">
        <f t="shared" si="1"/>
        <v>0.08370000000000001</v>
      </c>
      <c r="F48" s="16">
        <f t="shared" si="2"/>
        <v>2.7063</v>
      </c>
      <c r="G48" s="19">
        <v>2.333</v>
      </c>
      <c r="H48" s="17">
        <f t="shared" si="3"/>
        <v>-0.37329999999999997</v>
      </c>
      <c r="I48" s="5">
        <f aca="true" t="shared" si="22" ref="I48:I54">G48-C48</f>
        <v>-0.5349999999999997</v>
      </c>
      <c r="J48" s="4">
        <v>3.474</v>
      </c>
      <c r="K48" s="4">
        <v>2.608</v>
      </c>
      <c r="L48" s="7">
        <f t="shared" si="4"/>
        <v>-0.8660000000000001</v>
      </c>
      <c r="M48" s="10">
        <v>2.583</v>
      </c>
      <c r="N48" s="10"/>
      <c r="O48" s="7"/>
      <c r="P48" s="7">
        <f aca="true" t="shared" si="23" ref="P48:P54">C48+J48+M48</f>
        <v>8.925</v>
      </c>
      <c r="Q48" s="7"/>
      <c r="R48" s="7"/>
      <c r="S48" s="4">
        <v>2.476</v>
      </c>
      <c r="T48" s="4"/>
      <c r="U48" s="4"/>
      <c r="V48" s="5">
        <f aca="true" t="shared" si="24" ref="V48:V54">P48+S48</f>
        <v>11.401</v>
      </c>
      <c r="W48" s="5"/>
      <c r="X48" s="5"/>
      <c r="Y48" s="5"/>
      <c r="Z48" s="5"/>
      <c r="AA48" s="7"/>
      <c r="AB48" s="5">
        <f aca="true" t="shared" si="25" ref="AB48:AB54">V48+Y48</f>
        <v>11.401</v>
      </c>
      <c r="AC48" s="4"/>
      <c r="AD48" s="7"/>
      <c r="AE48" s="4"/>
      <c r="AF48" s="4"/>
      <c r="AG48" s="7"/>
      <c r="AH48" s="7">
        <f aca="true" t="shared" si="26" ref="AH48:AH54">AB48+AF48</f>
        <v>11.401</v>
      </c>
      <c r="AI48" s="7"/>
      <c r="AJ48" s="4"/>
      <c r="AK48" s="4"/>
      <c r="AL48" s="4">
        <f aca="true" t="shared" si="27" ref="AL48:AL54">AK48-AJ48</f>
        <v>0</v>
      </c>
      <c r="AM48" s="4">
        <v>1.573</v>
      </c>
      <c r="AN48" s="4">
        <v>1.609</v>
      </c>
      <c r="AO48" s="4">
        <v>3.905</v>
      </c>
    </row>
    <row r="49" spans="1:41" ht="12.75">
      <c r="A49" s="2" t="s">
        <v>33</v>
      </c>
      <c r="B49" s="2">
        <v>1.435</v>
      </c>
      <c r="C49" s="4">
        <v>0.853</v>
      </c>
      <c r="D49" s="16">
        <f t="shared" si="0"/>
        <v>1.1440000000000001</v>
      </c>
      <c r="E49" s="16">
        <f t="shared" si="1"/>
        <v>0.03432</v>
      </c>
      <c r="F49" s="16">
        <f t="shared" si="2"/>
        <v>1.1096800000000002</v>
      </c>
      <c r="G49" s="19">
        <v>1.423</v>
      </c>
      <c r="H49" s="17">
        <f t="shared" si="3"/>
        <v>0.3133199999999998</v>
      </c>
      <c r="I49" s="5">
        <f t="shared" si="22"/>
        <v>0.5700000000000001</v>
      </c>
      <c r="J49" s="4">
        <v>0.959</v>
      </c>
      <c r="K49" s="4">
        <v>1.464</v>
      </c>
      <c r="L49" s="7">
        <f t="shared" si="4"/>
        <v>0.505</v>
      </c>
      <c r="M49" s="10">
        <v>0.804</v>
      </c>
      <c r="N49" s="10"/>
      <c r="O49" s="7"/>
      <c r="P49" s="7">
        <f t="shared" si="23"/>
        <v>2.6159999999999997</v>
      </c>
      <c r="Q49" s="7"/>
      <c r="R49" s="7"/>
      <c r="S49" s="5">
        <v>0.73</v>
      </c>
      <c r="T49" s="5"/>
      <c r="U49" s="4"/>
      <c r="V49" s="5">
        <f t="shared" si="24"/>
        <v>3.3459999999999996</v>
      </c>
      <c r="W49" s="5"/>
      <c r="X49" s="5"/>
      <c r="Y49" s="5"/>
      <c r="Z49" s="5"/>
      <c r="AA49" s="7"/>
      <c r="AB49" s="5">
        <f t="shared" si="25"/>
        <v>3.3459999999999996</v>
      </c>
      <c r="AC49" s="4"/>
      <c r="AD49" s="7"/>
      <c r="AE49" s="4"/>
      <c r="AF49" s="4"/>
      <c r="AG49" s="7"/>
      <c r="AH49" s="7">
        <f t="shared" si="26"/>
        <v>3.3459999999999996</v>
      </c>
      <c r="AI49" s="7"/>
      <c r="AJ49" s="4"/>
      <c r="AK49" s="4"/>
      <c r="AL49" s="4">
        <f t="shared" si="27"/>
        <v>0</v>
      </c>
      <c r="AM49" s="4">
        <v>0.079</v>
      </c>
      <c r="AN49" s="4">
        <v>0.243</v>
      </c>
      <c r="AO49" s="4">
        <v>0.952</v>
      </c>
    </row>
    <row r="50" spans="1:41" ht="12.75">
      <c r="A50" s="2" t="s">
        <v>34</v>
      </c>
      <c r="B50" s="2">
        <v>0.697</v>
      </c>
      <c r="C50" s="4">
        <v>0.428</v>
      </c>
      <c r="D50" s="16">
        <f t="shared" si="0"/>
        <v>0.5625</v>
      </c>
      <c r="E50" s="16">
        <f t="shared" si="1"/>
        <v>0.016875</v>
      </c>
      <c r="F50" s="16">
        <f t="shared" si="2"/>
        <v>0.545625</v>
      </c>
      <c r="G50" s="19">
        <v>0.476</v>
      </c>
      <c r="H50" s="17">
        <f t="shared" si="3"/>
        <v>-0.06962500000000005</v>
      </c>
      <c r="I50" s="5">
        <f t="shared" si="22"/>
        <v>0.04799999999999999</v>
      </c>
      <c r="J50" s="4">
        <v>0.644</v>
      </c>
      <c r="K50" s="4">
        <v>0.339</v>
      </c>
      <c r="L50" s="7">
        <f t="shared" si="4"/>
        <v>-0.305</v>
      </c>
      <c r="M50" s="10">
        <v>0.424</v>
      </c>
      <c r="N50" s="10"/>
      <c r="O50" s="7"/>
      <c r="P50" s="7">
        <f t="shared" si="23"/>
        <v>1.496</v>
      </c>
      <c r="Q50" s="7"/>
      <c r="R50" s="7"/>
      <c r="S50" s="4">
        <v>0.359</v>
      </c>
      <c r="T50" s="4"/>
      <c r="U50" s="4"/>
      <c r="V50" s="5">
        <f t="shared" si="24"/>
        <v>1.855</v>
      </c>
      <c r="W50" s="5"/>
      <c r="X50" s="5"/>
      <c r="Y50" s="5"/>
      <c r="Z50" s="5"/>
      <c r="AA50" s="7"/>
      <c r="AB50" s="5">
        <f t="shared" si="25"/>
        <v>1.855</v>
      </c>
      <c r="AC50" s="4"/>
      <c r="AD50" s="7"/>
      <c r="AE50" s="4"/>
      <c r="AF50" s="4"/>
      <c r="AG50" s="7"/>
      <c r="AH50" s="7">
        <f t="shared" si="26"/>
        <v>1.855</v>
      </c>
      <c r="AI50" s="7"/>
      <c r="AJ50" s="4"/>
      <c r="AK50" s="4"/>
      <c r="AL50" s="4">
        <f t="shared" si="27"/>
        <v>0</v>
      </c>
      <c r="AM50" s="4">
        <v>0.103</v>
      </c>
      <c r="AN50" s="4">
        <v>0.195</v>
      </c>
      <c r="AO50" s="4">
        <v>0.785</v>
      </c>
    </row>
    <row r="51" spans="1:41" ht="12.75">
      <c r="A51" s="2" t="s">
        <v>15</v>
      </c>
      <c r="B51" s="2">
        <v>2.312</v>
      </c>
      <c r="C51" s="4">
        <v>2.488</v>
      </c>
      <c r="D51" s="16">
        <f t="shared" si="0"/>
        <v>2.4</v>
      </c>
      <c r="E51" s="16">
        <f t="shared" si="1"/>
        <v>0.072</v>
      </c>
      <c r="F51" s="16">
        <f t="shared" si="2"/>
        <v>2.328</v>
      </c>
      <c r="G51" s="19">
        <v>2.369</v>
      </c>
      <c r="H51" s="17">
        <f t="shared" si="3"/>
        <v>0.04100000000000037</v>
      </c>
      <c r="I51" s="5">
        <f t="shared" si="22"/>
        <v>-0.11899999999999977</v>
      </c>
      <c r="J51" s="4">
        <v>3.065</v>
      </c>
      <c r="K51" s="4">
        <v>3.041</v>
      </c>
      <c r="L51" s="7">
        <f t="shared" si="4"/>
        <v>-0.02400000000000002</v>
      </c>
      <c r="M51" s="10">
        <v>2.737</v>
      </c>
      <c r="N51" s="10"/>
      <c r="O51" s="7"/>
      <c r="P51" s="7">
        <f t="shared" si="23"/>
        <v>8.29</v>
      </c>
      <c r="Q51" s="7"/>
      <c r="R51" s="7"/>
      <c r="S51" s="4">
        <v>2.014</v>
      </c>
      <c r="T51" s="4"/>
      <c r="U51" s="4"/>
      <c r="V51" s="5">
        <f t="shared" si="24"/>
        <v>10.303999999999998</v>
      </c>
      <c r="W51" s="5"/>
      <c r="X51" s="5"/>
      <c r="Y51" s="5">
        <v>0.1</v>
      </c>
      <c r="Z51" s="5"/>
      <c r="AA51" s="7"/>
      <c r="AB51" s="5">
        <f t="shared" si="25"/>
        <v>10.403999999999998</v>
      </c>
      <c r="AC51" s="4"/>
      <c r="AD51" s="7"/>
      <c r="AE51" s="4"/>
      <c r="AF51" s="4"/>
      <c r="AG51" s="7"/>
      <c r="AH51" s="7">
        <f t="shared" si="26"/>
        <v>10.403999999999998</v>
      </c>
      <c r="AI51" s="7"/>
      <c r="AJ51" s="4"/>
      <c r="AK51" s="4"/>
      <c r="AL51" s="4">
        <f t="shared" si="27"/>
        <v>0</v>
      </c>
      <c r="AM51" s="4">
        <v>0.994</v>
      </c>
      <c r="AN51" s="4">
        <v>0.527</v>
      </c>
      <c r="AO51" s="4">
        <v>1.41</v>
      </c>
    </row>
    <row r="52" spans="1:41" ht="12.75">
      <c r="A52" s="2" t="s">
        <v>16</v>
      </c>
      <c r="B52" s="2">
        <v>2.975</v>
      </c>
      <c r="C52" s="4">
        <v>2.447</v>
      </c>
      <c r="D52" s="16">
        <f t="shared" si="0"/>
        <v>2.7110000000000003</v>
      </c>
      <c r="E52" s="16">
        <f t="shared" si="1"/>
        <v>0.08133000000000001</v>
      </c>
      <c r="F52" s="16">
        <f t="shared" si="2"/>
        <v>2.6296700000000004</v>
      </c>
      <c r="G52" s="19">
        <v>2.681</v>
      </c>
      <c r="H52" s="17">
        <f t="shared" si="3"/>
        <v>0.051329999999999654</v>
      </c>
      <c r="I52" s="5">
        <f t="shared" si="22"/>
        <v>0.23399999999999999</v>
      </c>
      <c r="J52" s="4">
        <v>3.567</v>
      </c>
      <c r="K52" s="4">
        <v>3.196</v>
      </c>
      <c r="L52" s="7">
        <f t="shared" si="4"/>
        <v>-0.371</v>
      </c>
      <c r="M52" s="10">
        <v>2.573</v>
      </c>
      <c r="N52" s="10"/>
      <c r="O52" s="7"/>
      <c r="P52" s="7">
        <f t="shared" si="23"/>
        <v>8.587</v>
      </c>
      <c r="Q52" s="7"/>
      <c r="R52" s="7"/>
      <c r="S52" s="4">
        <v>2.259</v>
      </c>
      <c r="T52" s="4"/>
      <c r="U52" s="4"/>
      <c r="V52" s="5">
        <f t="shared" si="24"/>
        <v>10.846</v>
      </c>
      <c r="W52" s="5"/>
      <c r="X52" s="5"/>
      <c r="Y52" s="5">
        <v>0.088</v>
      </c>
      <c r="Z52" s="5"/>
      <c r="AA52" s="7"/>
      <c r="AB52" s="5">
        <f t="shared" si="25"/>
        <v>10.934</v>
      </c>
      <c r="AC52" s="4"/>
      <c r="AD52" s="7"/>
      <c r="AE52" s="4"/>
      <c r="AF52" s="4"/>
      <c r="AG52" s="7"/>
      <c r="AH52" s="7">
        <f t="shared" si="26"/>
        <v>10.934</v>
      </c>
      <c r="AI52" s="7"/>
      <c r="AJ52" s="4"/>
      <c r="AK52" s="4"/>
      <c r="AL52" s="4">
        <f t="shared" si="27"/>
        <v>0</v>
      </c>
      <c r="AM52" s="4">
        <v>1.125</v>
      </c>
      <c r="AN52" s="4">
        <v>1.213</v>
      </c>
      <c r="AO52" s="4">
        <v>2.343</v>
      </c>
    </row>
    <row r="53" spans="1:41" ht="12.75">
      <c r="A53" s="2" t="s">
        <v>17</v>
      </c>
      <c r="B53" s="2">
        <v>1.687</v>
      </c>
      <c r="C53" s="4">
        <v>1.467</v>
      </c>
      <c r="D53" s="16">
        <f t="shared" si="0"/>
        <v>1.577</v>
      </c>
      <c r="E53" s="16">
        <f t="shared" si="1"/>
        <v>0.04731</v>
      </c>
      <c r="F53" s="16">
        <f t="shared" si="2"/>
        <v>1.52969</v>
      </c>
      <c r="G53" s="19">
        <v>1.012</v>
      </c>
      <c r="H53" s="17">
        <f t="shared" si="3"/>
        <v>-0.51769</v>
      </c>
      <c r="I53" s="5">
        <f t="shared" si="22"/>
        <v>-0.45500000000000007</v>
      </c>
      <c r="J53" s="4">
        <v>1.378</v>
      </c>
      <c r="K53" s="4">
        <v>1.516</v>
      </c>
      <c r="L53" s="7">
        <f t="shared" si="4"/>
        <v>0.13800000000000012</v>
      </c>
      <c r="M53" s="10">
        <v>1.399</v>
      </c>
      <c r="N53" s="10"/>
      <c r="O53" s="7"/>
      <c r="P53" s="7">
        <f t="shared" si="23"/>
        <v>4.244</v>
      </c>
      <c r="Q53" s="7"/>
      <c r="R53" s="7"/>
      <c r="S53" s="4">
        <v>0.953</v>
      </c>
      <c r="T53" s="4"/>
      <c r="U53" s="4"/>
      <c r="V53" s="5">
        <f t="shared" si="24"/>
        <v>5.197</v>
      </c>
      <c r="W53" s="5"/>
      <c r="X53" s="5"/>
      <c r="Y53" s="5"/>
      <c r="Z53" s="5"/>
      <c r="AA53" s="7"/>
      <c r="AB53" s="5">
        <f t="shared" si="25"/>
        <v>5.197</v>
      </c>
      <c r="AC53" s="4"/>
      <c r="AD53" s="7"/>
      <c r="AE53" s="4"/>
      <c r="AF53" s="4"/>
      <c r="AG53" s="7"/>
      <c r="AH53" s="7">
        <f t="shared" si="26"/>
        <v>5.197</v>
      </c>
      <c r="AI53" s="7"/>
      <c r="AJ53" s="4"/>
      <c r="AK53" s="4"/>
      <c r="AL53" s="4">
        <f t="shared" si="27"/>
        <v>0</v>
      </c>
      <c r="AM53" s="4">
        <v>0.311</v>
      </c>
      <c r="AN53" s="4">
        <v>0.828</v>
      </c>
      <c r="AO53" s="4">
        <v>1.735</v>
      </c>
    </row>
    <row r="54" spans="1:41" ht="12.75">
      <c r="A54" s="2" t="s">
        <v>18</v>
      </c>
      <c r="B54" s="2">
        <v>1.609</v>
      </c>
      <c r="C54" s="4">
        <v>1.041</v>
      </c>
      <c r="D54" s="16">
        <f t="shared" si="0"/>
        <v>1.325</v>
      </c>
      <c r="E54" s="16">
        <f t="shared" si="1"/>
        <v>0.039749999999999994</v>
      </c>
      <c r="F54" s="16">
        <f t="shared" si="2"/>
        <v>1.28525</v>
      </c>
      <c r="G54" s="19"/>
      <c r="H54" s="17">
        <f t="shared" si="3"/>
        <v>-1.28525</v>
      </c>
      <c r="I54" s="5">
        <f t="shared" si="22"/>
        <v>-1.041</v>
      </c>
      <c r="J54" s="4">
        <v>1.071</v>
      </c>
      <c r="K54" s="4"/>
      <c r="L54" s="7">
        <f t="shared" si="4"/>
        <v>-1.071</v>
      </c>
      <c r="M54" s="10">
        <v>0.886</v>
      </c>
      <c r="N54" s="10"/>
      <c r="O54" s="7"/>
      <c r="P54" s="7">
        <f t="shared" si="23"/>
        <v>2.998</v>
      </c>
      <c r="Q54" s="7"/>
      <c r="R54" s="7"/>
      <c r="S54" s="4">
        <v>0.736</v>
      </c>
      <c r="T54" s="4"/>
      <c r="U54" s="4"/>
      <c r="V54" s="5">
        <f t="shared" si="24"/>
        <v>3.734</v>
      </c>
      <c r="W54" s="5"/>
      <c r="X54" s="5"/>
      <c r="Y54" s="5"/>
      <c r="Z54" s="5"/>
      <c r="AA54" s="7"/>
      <c r="AB54" s="5">
        <f t="shared" si="25"/>
        <v>3.734</v>
      </c>
      <c r="AC54" s="4"/>
      <c r="AD54" s="7"/>
      <c r="AE54" s="4"/>
      <c r="AF54" s="4"/>
      <c r="AG54" s="7"/>
      <c r="AH54" s="7">
        <f t="shared" si="26"/>
        <v>3.734</v>
      </c>
      <c r="AI54" s="7"/>
      <c r="AJ54" s="4"/>
      <c r="AK54" s="4"/>
      <c r="AL54" s="4">
        <f t="shared" si="27"/>
        <v>0</v>
      </c>
      <c r="AM54" s="4"/>
      <c r="AN54" s="4">
        <v>0.95</v>
      </c>
      <c r="AO54" s="4">
        <v>3.225</v>
      </c>
    </row>
    <row r="55" spans="1:41" ht="12.75">
      <c r="A55" s="1" t="s">
        <v>84</v>
      </c>
      <c r="B55" s="1"/>
      <c r="C55" s="4"/>
      <c r="D55" s="16"/>
      <c r="E55" s="16"/>
      <c r="F55" s="16"/>
      <c r="G55" s="19"/>
      <c r="H55" s="17"/>
      <c r="I55" s="5"/>
      <c r="J55" s="4"/>
      <c r="K55" s="4"/>
      <c r="L55" s="7"/>
      <c r="M55" s="10"/>
      <c r="N55" s="10"/>
      <c r="O55" s="7"/>
      <c r="P55" s="7"/>
      <c r="Q55" s="7"/>
      <c r="R55" s="7"/>
      <c r="S55" s="4"/>
      <c r="T55" s="4"/>
      <c r="U55" s="4"/>
      <c r="V55" s="5"/>
      <c r="W55" s="5"/>
      <c r="X55" s="5"/>
      <c r="Y55" s="5"/>
      <c r="Z55" s="5"/>
      <c r="AA55" s="7"/>
      <c r="AB55" s="5"/>
      <c r="AC55" s="4"/>
      <c r="AD55" s="7"/>
      <c r="AE55" s="4"/>
      <c r="AF55" s="4"/>
      <c r="AG55" s="7"/>
      <c r="AH55" s="7"/>
      <c r="AI55" s="7"/>
      <c r="AJ55" s="4"/>
      <c r="AK55" s="4"/>
      <c r="AL55" s="4"/>
      <c r="AM55" s="4"/>
      <c r="AN55" s="4"/>
      <c r="AO55" s="4"/>
    </row>
    <row r="56" spans="1:41" ht="12.75">
      <c r="A56" s="2" t="s">
        <v>35</v>
      </c>
      <c r="B56" s="2">
        <v>3.293</v>
      </c>
      <c r="C56" s="4">
        <v>3.279</v>
      </c>
      <c r="D56" s="16">
        <f t="shared" si="0"/>
        <v>3.286</v>
      </c>
      <c r="E56" s="16">
        <f t="shared" si="1"/>
        <v>0.09858</v>
      </c>
      <c r="F56" s="16">
        <f t="shared" si="2"/>
        <v>3.18742</v>
      </c>
      <c r="G56" s="6">
        <v>3.57</v>
      </c>
      <c r="H56" s="17">
        <f t="shared" si="3"/>
        <v>0.3825799999999999</v>
      </c>
      <c r="I56" s="5">
        <f>G56-C56</f>
        <v>0.2909999999999999</v>
      </c>
      <c r="J56" s="4">
        <v>5.546</v>
      </c>
      <c r="K56" s="4">
        <v>4.068</v>
      </c>
      <c r="L56" s="7">
        <f t="shared" si="4"/>
        <v>-1.4780000000000006</v>
      </c>
      <c r="M56" s="10">
        <v>3.237</v>
      </c>
      <c r="N56" s="10"/>
      <c r="O56" s="7"/>
      <c r="P56" s="7">
        <f>C56+J56+M56</f>
        <v>12.062</v>
      </c>
      <c r="Q56" s="7"/>
      <c r="R56" s="7"/>
      <c r="S56" s="4">
        <v>3.078</v>
      </c>
      <c r="T56" s="4"/>
      <c r="U56" s="4"/>
      <c r="V56" s="5">
        <f>P56+S56</f>
        <v>15.139999999999999</v>
      </c>
      <c r="W56" s="5"/>
      <c r="X56" s="5"/>
      <c r="Y56" s="5">
        <v>0.1</v>
      </c>
      <c r="Z56" s="5"/>
      <c r="AA56" s="7"/>
      <c r="AB56" s="5">
        <f aca="true" t="shared" si="28" ref="AB56:AB62">V56+Y56</f>
        <v>15.239999999999998</v>
      </c>
      <c r="AC56" s="4"/>
      <c r="AD56" s="7"/>
      <c r="AE56" s="4"/>
      <c r="AF56" s="4"/>
      <c r="AG56" s="7"/>
      <c r="AH56" s="7">
        <f>AB56+AF56</f>
        <v>15.239999999999998</v>
      </c>
      <c r="AI56" s="7"/>
      <c r="AJ56" s="4"/>
      <c r="AK56" s="5">
        <v>0.2</v>
      </c>
      <c r="AL56" s="4">
        <f>AK56-AJ56</f>
        <v>0.2</v>
      </c>
      <c r="AM56" s="4">
        <v>1.926</v>
      </c>
      <c r="AN56" s="4">
        <v>2.822</v>
      </c>
      <c r="AO56" s="4">
        <v>2.975</v>
      </c>
    </row>
    <row r="57" spans="1:41" ht="12.75">
      <c r="A57" s="2" t="s">
        <v>36</v>
      </c>
      <c r="B57" s="2">
        <v>3.793</v>
      </c>
      <c r="C57" s="5">
        <v>2.7</v>
      </c>
      <c r="D57" s="16">
        <f t="shared" si="0"/>
        <v>3.2465</v>
      </c>
      <c r="E57" s="16">
        <f t="shared" si="1"/>
        <v>0.097395</v>
      </c>
      <c r="F57" s="16">
        <f t="shared" si="2"/>
        <v>3.149105</v>
      </c>
      <c r="G57" s="6">
        <v>2.975</v>
      </c>
      <c r="H57" s="17">
        <f t="shared" si="3"/>
        <v>-0.17410499999999995</v>
      </c>
      <c r="I57" s="5">
        <f>G57-C57</f>
        <v>0.2749999999999999</v>
      </c>
      <c r="J57" s="4">
        <v>3.258</v>
      </c>
      <c r="K57" s="4">
        <v>2.825</v>
      </c>
      <c r="L57" s="7">
        <f t="shared" si="4"/>
        <v>-0.43299999999999983</v>
      </c>
      <c r="M57" s="10">
        <v>2.35</v>
      </c>
      <c r="N57" s="10"/>
      <c r="O57" s="7"/>
      <c r="P57" s="7">
        <f>C57+J57+M57</f>
        <v>8.308</v>
      </c>
      <c r="Q57" s="7"/>
      <c r="R57" s="7"/>
      <c r="S57" s="4">
        <v>2.052</v>
      </c>
      <c r="T57" s="4"/>
      <c r="U57" s="4"/>
      <c r="V57" s="5">
        <f>P57+S57</f>
        <v>10.36</v>
      </c>
      <c r="W57" s="5"/>
      <c r="X57" s="5"/>
      <c r="Y57" s="5">
        <v>0.1</v>
      </c>
      <c r="Z57" s="5"/>
      <c r="AA57" s="7"/>
      <c r="AB57" s="5">
        <f t="shared" si="28"/>
        <v>10.459999999999999</v>
      </c>
      <c r="AC57" s="4"/>
      <c r="AD57" s="7"/>
      <c r="AE57" s="4"/>
      <c r="AF57" s="4"/>
      <c r="AG57" s="7"/>
      <c r="AH57" s="7">
        <f>AB57+AF57</f>
        <v>10.459999999999999</v>
      </c>
      <c r="AI57" s="7"/>
      <c r="AJ57" s="4"/>
      <c r="AK57" s="5">
        <v>0.2</v>
      </c>
      <c r="AL57" s="4">
        <f>AK57-AJ57</f>
        <v>0.2</v>
      </c>
      <c r="AM57" s="4">
        <v>2.552</v>
      </c>
      <c r="AN57" s="4">
        <v>3.052</v>
      </c>
      <c r="AO57" s="4">
        <v>3.57</v>
      </c>
    </row>
    <row r="58" spans="1:41" ht="12.75">
      <c r="A58" s="2" t="s">
        <v>37</v>
      </c>
      <c r="B58" s="2">
        <v>1.852</v>
      </c>
      <c r="C58" s="4">
        <v>1.845</v>
      </c>
      <c r="D58" s="16">
        <f t="shared" si="0"/>
        <v>1.8485</v>
      </c>
      <c r="E58" s="16">
        <f t="shared" si="1"/>
        <v>0.055455000000000004</v>
      </c>
      <c r="F58" s="16">
        <f t="shared" si="2"/>
        <v>1.793045</v>
      </c>
      <c r="G58" s="6">
        <v>2.38</v>
      </c>
      <c r="H58" s="17">
        <f t="shared" si="3"/>
        <v>0.5869549999999999</v>
      </c>
      <c r="I58" s="5">
        <f>G58-C58</f>
        <v>0.5349999999999999</v>
      </c>
      <c r="J58" s="4">
        <v>2.182</v>
      </c>
      <c r="K58" s="4">
        <v>1.921</v>
      </c>
      <c r="L58" s="7">
        <f t="shared" si="4"/>
        <v>-0.2609999999999999</v>
      </c>
      <c r="M58" s="10">
        <v>1.715</v>
      </c>
      <c r="N58" s="10"/>
      <c r="O58" s="7"/>
      <c r="P58" s="7">
        <f>C58+J58+M58</f>
        <v>5.742</v>
      </c>
      <c r="Q58" s="7"/>
      <c r="R58" s="7"/>
      <c r="S58" s="4">
        <v>1.536</v>
      </c>
      <c r="T58" s="4"/>
      <c r="U58" s="4"/>
      <c r="V58" s="5">
        <f>P58+S58</f>
        <v>7.2780000000000005</v>
      </c>
      <c r="W58" s="5"/>
      <c r="X58" s="5"/>
      <c r="Y58" s="5">
        <v>0.02</v>
      </c>
      <c r="Z58" s="5"/>
      <c r="AA58" s="7"/>
      <c r="AB58" s="5">
        <f t="shared" si="28"/>
        <v>7.298</v>
      </c>
      <c r="AC58" s="4"/>
      <c r="AD58" s="7"/>
      <c r="AE58" s="4"/>
      <c r="AF58" s="4"/>
      <c r="AG58" s="7"/>
      <c r="AH58" s="7">
        <f>AB58+AF58</f>
        <v>7.298</v>
      </c>
      <c r="AI58" s="7"/>
      <c r="AJ58" s="4"/>
      <c r="AK58" s="5">
        <v>0.2</v>
      </c>
      <c r="AL58" s="4">
        <f>AK58-AJ58</f>
        <v>0.2</v>
      </c>
      <c r="AM58" s="4">
        <v>0.984</v>
      </c>
      <c r="AN58" s="4">
        <v>1.14</v>
      </c>
      <c r="AO58" s="4">
        <v>2.38</v>
      </c>
    </row>
    <row r="59" spans="1:41" ht="12.75">
      <c r="A59" s="1" t="s">
        <v>85</v>
      </c>
      <c r="B59" s="1"/>
      <c r="C59" s="4"/>
      <c r="D59" s="16"/>
      <c r="E59" s="16">
        <f t="shared" si="1"/>
        <v>0</v>
      </c>
      <c r="F59" s="16">
        <f t="shared" si="2"/>
        <v>0</v>
      </c>
      <c r="G59" s="19"/>
      <c r="H59" s="17">
        <f t="shared" si="3"/>
        <v>0</v>
      </c>
      <c r="I59" s="5"/>
      <c r="J59" s="4"/>
      <c r="K59" s="4"/>
      <c r="L59" s="7"/>
      <c r="M59" s="10"/>
      <c r="N59" s="10"/>
      <c r="O59" s="7"/>
      <c r="P59" s="7"/>
      <c r="Q59" s="7"/>
      <c r="R59" s="7"/>
      <c r="S59" s="4"/>
      <c r="T59" s="4"/>
      <c r="U59" s="4"/>
      <c r="V59" s="5"/>
      <c r="W59" s="5"/>
      <c r="X59" s="5"/>
      <c r="Y59" s="5"/>
      <c r="Z59" s="5"/>
      <c r="AA59" s="7"/>
      <c r="AB59" s="5">
        <f t="shared" si="28"/>
        <v>0</v>
      </c>
      <c r="AC59" s="4"/>
      <c r="AD59" s="7"/>
      <c r="AE59" s="4"/>
      <c r="AF59" s="4"/>
      <c r="AG59" s="7"/>
      <c r="AH59" s="7"/>
      <c r="AI59" s="7"/>
      <c r="AJ59" s="4"/>
      <c r="AK59" s="4"/>
      <c r="AL59" s="4"/>
      <c r="AM59" s="4"/>
      <c r="AN59" s="4"/>
      <c r="AO59" s="4"/>
    </row>
    <row r="60" spans="1:41" ht="14.25" customHeight="1">
      <c r="A60" s="2" t="s">
        <v>101</v>
      </c>
      <c r="B60" s="2">
        <v>1.6</v>
      </c>
      <c r="C60" s="5">
        <v>0.738</v>
      </c>
      <c r="D60" s="16">
        <f t="shared" si="0"/>
        <v>1.169</v>
      </c>
      <c r="E60" s="16">
        <f t="shared" si="1"/>
        <v>0.035070000000000004</v>
      </c>
      <c r="F60" s="16">
        <f t="shared" si="2"/>
        <v>1.13393</v>
      </c>
      <c r="G60" s="6"/>
      <c r="H60" s="17">
        <f t="shared" si="3"/>
        <v>-1.13393</v>
      </c>
      <c r="I60" s="5">
        <f aca="true" t="shared" si="29" ref="I60:I67">G60-C60</f>
        <v>-0.738</v>
      </c>
      <c r="J60" s="4">
        <v>0.634</v>
      </c>
      <c r="K60" s="4">
        <v>0.206</v>
      </c>
      <c r="L60" s="7">
        <f t="shared" si="4"/>
        <v>-0.42800000000000005</v>
      </c>
      <c r="M60" s="10"/>
      <c r="N60" s="10"/>
      <c r="O60" s="7"/>
      <c r="P60" s="7">
        <f>C60+J60+M60</f>
        <v>1.3719999999999999</v>
      </c>
      <c r="Q60" s="7"/>
      <c r="R60" s="7"/>
      <c r="S60" s="4"/>
      <c r="T60" s="4"/>
      <c r="U60" s="4"/>
      <c r="V60" s="5">
        <f>P60+S60</f>
        <v>1.3719999999999999</v>
      </c>
      <c r="W60" s="5"/>
      <c r="X60" s="5"/>
      <c r="Y60" s="5">
        <v>0.353</v>
      </c>
      <c r="Z60" s="5"/>
      <c r="AA60" s="7"/>
      <c r="AB60" s="5">
        <f t="shared" si="28"/>
        <v>1.7249999999999999</v>
      </c>
      <c r="AC60" s="4"/>
      <c r="AD60" s="7"/>
      <c r="AE60" s="4"/>
      <c r="AF60" s="4"/>
      <c r="AG60" s="7"/>
      <c r="AH60" s="7">
        <f>AB60+AF60</f>
        <v>1.7249999999999999</v>
      </c>
      <c r="AI60" s="7"/>
      <c r="AJ60" s="4"/>
      <c r="AK60" s="4"/>
      <c r="AL60" s="4">
        <f>AK60-AJ60</f>
        <v>0</v>
      </c>
      <c r="AM60" s="4">
        <v>0.103</v>
      </c>
      <c r="AN60" s="4"/>
      <c r="AO60" s="4"/>
    </row>
    <row r="61" spans="1:41" ht="12.75">
      <c r="A61" s="2" t="s">
        <v>39</v>
      </c>
      <c r="B61" s="2">
        <v>5.2</v>
      </c>
      <c r="C61" s="5">
        <v>3.118</v>
      </c>
      <c r="D61" s="16">
        <f t="shared" si="0"/>
        <v>4.159</v>
      </c>
      <c r="E61" s="16">
        <f t="shared" si="1"/>
        <v>0.12477</v>
      </c>
      <c r="F61" s="16">
        <f t="shared" si="2"/>
        <v>4.03423</v>
      </c>
      <c r="G61" s="6">
        <v>0.941</v>
      </c>
      <c r="H61" s="17">
        <f t="shared" si="3"/>
        <v>-3.09323</v>
      </c>
      <c r="I61" s="5">
        <f t="shared" si="29"/>
        <v>-2.177</v>
      </c>
      <c r="J61" s="4">
        <v>0.885</v>
      </c>
      <c r="K61" s="4">
        <v>0.904</v>
      </c>
      <c r="L61" s="7">
        <f t="shared" si="4"/>
        <v>0.019000000000000017</v>
      </c>
      <c r="M61" s="10">
        <v>1.823</v>
      </c>
      <c r="N61" s="10"/>
      <c r="O61" s="7"/>
      <c r="P61" s="7">
        <f>C61+J61+M61</f>
        <v>5.8260000000000005</v>
      </c>
      <c r="Q61" s="7"/>
      <c r="R61" s="7"/>
      <c r="S61" s="4">
        <v>1.436</v>
      </c>
      <c r="T61" s="4"/>
      <c r="U61" s="4"/>
      <c r="V61" s="5">
        <f>P61+S61</f>
        <v>7.2620000000000005</v>
      </c>
      <c r="W61" s="5"/>
      <c r="X61" s="5"/>
      <c r="Y61" s="5">
        <v>0.05</v>
      </c>
      <c r="Z61" s="5"/>
      <c r="AA61" s="7"/>
      <c r="AB61" s="5">
        <f t="shared" si="28"/>
        <v>7.312</v>
      </c>
      <c r="AC61" s="4"/>
      <c r="AD61" s="7"/>
      <c r="AE61" s="4"/>
      <c r="AF61" s="4"/>
      <c r="AG61" s="7"/>
      <c r="AH61" s="7">
        <f>AB61+AF61</f>
        <v>7.312</v>
      </c>
      <c r="AI61" s="7"/>
      <c r="AJ61" s="4"/>
      <c r="AK61" s="4"/>
      <c r="AL61" s="4">
        <f>AK61-AJ61</f>
        <v>0</v>
      </c>
      <c r="AM61" s="4">
        <v>0.32</v>
      </c>
      <c r="AN61" s="4">
        <v>1.079</v>
      </c>
      <c r="AO61" s="4">
        <v>1.666</v>
      </c>
    </row>
    <row r="62" spans="1:41" ht="12.75">
      <c r="A62" s="2" t="s">
        <v>40</v>
      </c>
      <c r="B62" s="2">
        <v>2.235</v>
      </c>
      <c r="C62" s="4">
        <v>1.824</v>
      </c>
      <c r="D62" s="16">
        <f t="shared" si="0"/>
        <v>2.0295</v>
      </c>
      <c r="E62" s="16">
        <f t="shared" si="1"/>
        <v>0.060884999999999995</v>
      </c>
      <c r="F62" s="16">
        <f t="shared" si="2"/>
        <v>1.968615</v>
      </c>
      <c r="G62" s="19">
        <v>2.927</v>
      </c>
      <c r="H62" s="17">
        <f t="shared" si="3"/>
        <v>0.958385</v>
      </c>
      <c r="I62" s="5">
        <f t="shared" si="29"/>
        <v>1.103</v>
      </c>
      <c r="J62" s="4">
        <v>2.599</v>
      </c>
      <c r="K62" s="4">
        <v>2.181</v>
      </c>
      <c r="L62" s="7">
        <f t="shared" si="4"/>
        <v>-0.41800000000000015</v>
      </c>
      <c r="M62" s="10">
        <v>1.704</v>
      </c>
      <c r="N62" s="10"/>
      <c r="O62" s="7"/>
      <c r="P62" s="7">
        <f>C62+J62+M62</f>
        <v>6.127</v>
      </c>
      <c r="Q62" s="7"/>
      <c r="R62" s="7"/>
      <c r="S62" s="4">
        <v>1.252</v>
      </c>
      <c r="T62" s="4"/>
      <c r="U62" s="4"/>
      <c r="V62" s="5">
        <f>P62+S62</f>
        <v>7.379</v>
      </c>
      <c r="W62" s="5"/>
      <c r="X62" s="5"/>
      <c r="Y62" s="5">
        <v>0.434</v>
      </c>
      <c r="Z62" s="5"/>
      <c r="AA62" s="7"/>
      <c r="AB62" s="5">
        <f t="shared" si="28"/>
        <v>7.813</v>
      </c>
      <c r="AC62" s="4"/>
      <c r="AD62" s="7"/>
      <c r="AE62" s="4"/>
      <c r="AF62" s="4"/>
      <c r="AG62" s="7"/>
      <c r="AH62" s="7">
        <f>AB62+AF62</f>
        <v>7.813</v>
      </c>
      <c r="AI62" s="7"/>
      <c r="AJ62" s="4"/>
      <c r="AK62" s="4"/>
      <c r="AL62" s="4">
        <f>AK62-AJ62</f>
        <v>0</v>
      </c>
      <c r="AM62" s="4">
        <v>0.675</v>
      </c>
      <c r="AN62" s="4">
        <v>1.175</v>
      </c>
      <c r="AO62" s="4">
        <v>1.838</v>
      </c>
    </row>
    <row r="63" spans="1:41" ht="12.75">
      <c r="A63" s="1" t="s">
        <v>86</v>
      </c>
      <c r="B63" s="1"/>
      <c r="C63" s="4"/>
      <c r="D63" s="16"/>
      <c r="E63" s="16"/>
      <c r="F63" s="16"/>
      <c r="G63" s="19"/>
      <c r="H63" s="17"/>
      <c r="I63" s="5">
        <f t="shared" si="29"/>
        <v>0</v>
      </c>
      <c r="J63" s="4"/>
      <c r="K63" s="4"/>
      <c r="L63" s="7">
        <f t="shared" si="4"/>
        <v>0</v>
      </c>
      <c r="M63" s="10"/>
      <c r="N63" s="10"/>
      <c r="O63" s="7"/>
      <c r="P63" s="7"/>
      <c r="Q63" s="7"/>
      <c r="R63" s="7"/>
      <c r="S63" s="4"/>
      <c r="T63" s="4"/>
      <c r="U63" s="4"/>
      <c r="V63" s="5"/>
      <c r="W63" s="5"/>
      <c r="X63" s="5"/>
      <c r="Y63" s="5"/>
      <c r="Z63" s="5"/>
      <c r="AA63" s="7"/>
      <c r="AB63" s="5"/>
      <c r="AC63" s="4"/>
      <c r="AD63" s="7"/>
      <c r="AE63" s="4"/>
      <c r="AF63" s="4"/>
      <c r="AG63" s="7"/>
      <c r="AH63" s="7"/>
      <c r="AI63" s="7"/>
      <c r="AJ63" s="4"/>
      <c r="AK63" s="4"/>
      <c r="AL63" s="4"/>
      <c r="AM63" s="4"/>
      <c r="AN63" s="4"/>
      <c r="AO63" s="4"/>
    </row>
    <row r="64" spans="1:41" ht="12.75">
      <c r="A64" s="2" t="s">
        <v>50</v>
      </c>
      <c r="B64" s="2">
        <v>2.732</v>
      </c>
      <c r="C64" s="4">
        <v>2.818</v>
      </c>
      <c r="D64" s="16">
        <f t="shared" si="0"/>
        <v>2.7750000000000004</v>
      </c>
      <c r="E64" s="16">
        <f t="shared" si="1"/>
        <v>0.08325</v>
      </c>
      <c r="F64" s="16">
        <f t="shared" si="2"/>
        <v>2.6917500000000003</v>
      </c>
      <c r="G64" s="19">
        <v>5.993</v>
      </c>
      <c r="H64" s="17">
        <f t="shared" si="3"/>
        <v>3.30125</v>
      </c>
      <c r="I64" s="5">
        <f t="shared" si="29"/>
        <v>3.1750000000000003</v>
      </c>
      <c r="J64" s="4">
        <v>3.099</v>
      </c>
      <c r="K64" s="4">
        <v>0.258</v>
      </c>
      <c r="L64" s="7">
        <f t="shared" si="4"/>
        <v>-2.841</v>
      </c>
      <c r="M64" s="10">
        <v>1.726</v>
      </c>
      <c r="N64" s="10"/>
      <c r="O64" s="7"/>
      <c r="P64" s="7">
        <f>C64+J64+M64</f>
        <v>7.643</v>
      </c>
      <c r="Q64" s="7"/>
      <c r="R64" s="7"/>
      <c r="S64" s="4">
        <v>2.683</v>
      </c>
      <c r="T64" s="4"/>
      <c r="U64" s="4"/>
      <c r="V64" s="5">
        <f>P64+S64</f>
        <v>10.326</v>
      </c>
      <c r="W64" s="5"/>
      <c r="X64" s="5"/>
      <c r="Y64" s="5"/>
      <c r="Z64" s="5"/>
      <c r="AA64" s="7"/>
      <c r="AB64" s="5">
        <f>V64+Y64</f>
        <v>10.326</v>
      </c>
      <c r="AC64" s="4"/>
      <c r="AD64" s="7"/>
      <c r="AE64" s="4"/>
      <c r="AF64" s="4"/>
      <c r="AG64" s="7"/>
      <c r="AH64" s="7">
        <f>AB64+AF64</f>
        <v>10.326</v>
      </c>
      <c r="AI64" s="7"/>
      <c r="AJ64" s="4"/>
      <c r="AK64" s="4"/>
      <c r="AL64" s="4">
        <f>AK64-AJ64</f>
        <v>0</v>
      </c>
      <c r="AM64" s="4">
        <v>0.422</v>
      </c>
      <c r="AN64" s="4">
        <v>2.485</v>
      </c>
      <c r="AO64" s="4">
        <v>3.689</v>
      </c>
    </row>
    <row r="65" spans="1:41" ht="12.75">
      <c r="A65" s="2" t="s">
        <v>51</v>
      </c>
      <c r="B65" s="2">
        <v>5.32</v>
      </c>
      <c r="C65" s="5">
        <v>5.347</v>
      </c>
      <c r="D65" s="16">
        <f t="shared" si="0"/>
        <v>5.333500000000001</v>
      </c>
      <c r="E65" s="16">
        <f t="shared" si="1"/>
        <v>0.16000500000000004</v>
      </c>
      <c r="F65" s="16">
        <f t="shared" si="2"/>
        <v>5.173495000000001</v>
      </c>
      <c r="G65" s="6">
        <v>4.828</v>
      </c>
      <c r="H65" s="17">
        <f t="shared" si="3"/>
        <v>-0.34549500000000055</v>
      </c>
      <c r="I65" s="5">
        <f t="shared" si="29"/>
        <v>-0.5190000000000001</v>
      </c>
      <c r="J65" s="4">
        <v>6.033</v>
      </c>
      <c r="K65" s="4">
        <v>3.955</v>
      </c>
      <c r="L65" s="7">
        <f t="shared" si="4"/>
        <v>-2.0780000000000003</v>
      </c>
      <c r="M65" s="10">
        <v>4.433</v>
      </c>
      <c r="N65" s="10"/>
      <c r="O65" s="7"/>
      <c r="P65" s="7">
        <f>C65+J65+M65</f>
        <v>15.813</v>
      </c>
      <c r="Q65" s="7"/>
      <c r="R65" s="7"/>
      <c r="S65" s="4">
        <v>3.574</v>
      </c>
      <c r="T65" s="4"/>
      <c r="U65" s="4"/>
      <c r="V65" s="5">
        <f>P65+S65</f>
        <v>19.387</v>
      </c>
      <c r="W65" s="5"/>
      <c r="X65" s="5"/>
      <c r="Y65" s="5"/>
      <c r="Z65" s="5"/>
      <c r="AA65" s="7"/>
      <c r="AB65" s="5">
        <f>V65+Y65</f>
        <v>19.387</v>
      </c>
      <c r="AC65" s="4"/>
      <c r="AD65" s="7"/>
      <c r="AE65" s="4"/>
      <c r="AF65" s="4"/>
      <c r="AG65" s="7"/>
      <c r="AH65" s="7">
        <f>AB65+AF65</f>
        <v>19.387</v>
      </c>
      <c r="AI65" s="7"/>
      <c r="AJ65" s="4"/>
      <c r="AK65" s="4"/>
      <c r="AL65" s="4">
        <f>AK65-AJ65</f>
        <v>0</v>
      </c>
      <c r="AM65" s="4">
        <v>1.823</v>
      </c>
      <c r="AN65" s="4">
        <v>3.109</v>
      </c>
      <c r="AO65" s="4">
        <v>4.998</v>
      </c>
    </row>
    <row r="66" spans="1:41" ht="12.75">
      <c r="A66" s="2" t="s">
        <v>52</v>
      </c>
      <c r="B66" s="2">
        <v>0.345</v>
      </c>
      <c r="C66" s="5">
        <v>1.08</v>
      </c>
      <c r="D66" s="16">
        <f t="shared" si="0"/>
        <v>0.7125</v>
      </c>
      <c r="E66" s="16">
        <f t="shared" si="1"/>
        <v>0.021375</v>
      </c>
      <c r="F66" s="16">
        <f t="shared" si="2"/>
        <v>0.691125</v>
      </c>
      <c r="G66" s="6">
        <v>1.215</v>
      </c>
      <c r="H66" s="17">
        <f t="shared" si="3"/>
        <v>0.5238750000000001</v>
      </c>
      <c r="I66" s="5">
        <f t="shared" si="29"/>
        <v>0.135</v>
      </c>
      <c r="J66" s="4">
        <v>1.183</v>
      </c>
      <c r="K66" s="4">
        <v>1.017</v>
      </c>
      <c r="L66" s="7">
        <f t="shared" si="4"/>
        <v>-0.16600000000000015</v>
      </c>
      <c r="M66" s="10">
        <v>1.578</v>
      </c>
      <c r="N66" s="10"/>
      <c r="O66" s="7"/>
      <c r="P66" s="7">
        <f>C66+J66+M66</f>
        <v>3.841</v>
      </c>
      <c r="Q66" s="7"/>
      <c r="R66" s="7"/>
      <c r="S66" s="4">
        <v>0.818</v>
      </c>
      <c r="T66" s="4"/>
      <c r="U66" s="4"/>
      <c r="V66" s="5">
        <f>P66+S66</f>
        <v>4.659</v>
      </c>
      <c r="W66" s="5"/>
      <c r="X66" s="5"/>
      <c r="Y66" s="5"/>
      <c r="Z66" s="5"/>
      <c r="AA66" s="7"/>
      <c r="AB66" s="5">
        <f>V66+Y66</f>
        <v>4.659</v>
      </c>
      <c r="AC66" s="4"/>
      <c r="AD66" s="7"/>
      <c r="AE66" s="4"/>
      <c r="AF66" s="4"/>
      <c r="AG66" s="7"/>
      <c r="AH66" s="7">
        <f>AB66+AF66</f>
        <v>4.659</v>
      </c>
      <c r="AI66" s="7"/>
      <c r="AJ66" s="4"/>
      <c r="AK66" s="4"/>
      <c r="AL66" s="4">
        <f>AK66-AJ66</f>
        <v>0</v>
      </c>
      <c r="AM66" s="4">
        <v>0.105</v>
      </c>
      <c r="AN66" s="4">
        <v>0.891</v>
      </c>
      <c r="AO66" s="4">
        <v>0.657</v>
      </c>
    </row>
    <row r="67" spans="1:41" ht="12.75">
      <c r="A67" s="2" t="s">
        <v>45</v>
      </c>
      <c r="B67" s="2">
        <v>5.198</v>
      </c>
      <c r="C67" s="4">
        <v>4.864</v>
      </c>
      <c r="D67" s="16">
        <f t="shared" si="0"/>
        <v>5.031000000000001</v>
      </c>
      <c r="E67" s="16">
        <f t="shared" si="1"/>
        <v>0.15093</v>
      </c>
      <c r="F67" s="16">
        <f t="shared" si="2"/>
        <v>4.880070000000001</v>
      </c>
      <c r="G67" s="6">
        <v>4.76</v>
      </c>
      <c r="H67" s="17">
        <f t="shared" si="3"/>
        <v>-0.12007000000000101</v>
      </c>
      <c r="I67" s="5">
        <f t="shared" si="29"/>
        <v>-0.10400000000000009</v>
      </c>
      <c r="J67" s="4">
        <v>4.161</v>
      </c>
      <c r="K67" s="4">
        <v>3.853</v>
      </c>
      <c r="L67" s="7">
        <f t="shared" si="4"/>
        <v>-0.3079999999999994</v>
      </c>
      <c r="M67" s="10">
        <v>4.14</v>
      </c>
      <c r="N67" s="10"/>
      <c r="O67" s="7"/>
      <c r="P67" s="7">
        <f>C67+J67+M67</f>
        <v>13.165</v>
      </c>
      <c r="Q67" s="7"/>
      <c r="R67" s="7"/>
      <c r="S67" s="4">
        <v>2.687</v>
      </c>
      <c r="T67" s="4"/>
      <c r="U67" s="4"/>
      <c r="V67" s="5">
        <f>P67+S67</f>
        <v>15.851999999999999</v>
      </c>
      <c r="W67" s="5"/>
      <c r="X67" s="5"/>
      <c r="Y67" s="5"/>
      <c r="Z67" s="5"/>
      <c r="AA67" s="7"/>
      <c r="AB67" s="5">
        <f>V67+Y67</f>
        <v>15.851999999999999</v>
      </c>
      <c r="AC67" s="4"/>
      <c r="AD67" s="7"/>
      <c r="AE67" s="4"/>
      <c r="AF67" s="4"/>
      <c r="AG67" s="7"/>
      <c r="AH67" s="7">
        <f>AB67+AF67</f>
        <v>15.851999999999999</v>
      </c>
      <c r="AI67" s="7"/>
      <c r="AJ67" s="4"/>
      <c r="AK67" s="4"/>
      <c r="AL67" s="4">
        <f>AK67-AJ67</f>
        <v>0</v>
      </c>
      <c r="AM67" s="4">
        <v>0.586</v>
      </c>
      <c r="AN67" s="4">
        <v>2.719</v>
      </c>
      <c r="AO67" s="4">
        <v>4.76</v>
      </c>
    </row>
    <row r="68" spans="1:41" ht="12.75">
      <c r="A68" s="1" t="s">
        <v>87</v>
      </c>
      <c r="B68" s="1"/>
      <c r="C68" s="4"/>
      <c r="D68" s="16"/>
      <c r="E68" s="16"/>
      <c r="F68" s="16"/>
      <c r="G68" s="19"/>
      <c r="H68" s="17"/>
      <c r="I68" s="5"/>
      <c r="J68" s="4"/>
      <c r="K68" s="4"/>
      <c r="L68" s="7"/>
      <c r="M68" s="10"/>
      <c r="N68" s="10"/>
      <c r="O68" s="7"/>
      <c r="P68" s="7"/>
      <c r="Q68" s="7"/>
      <c r="R68" s="7"/>
      <c r="S68" s="4"/>
      <c r="T68" s="4"/>
      <c r="U68" s="4"/>
      <c r="V68" s="5"/>
      <c r="W68" s="5"/>
      <c r="X68" s="5"/>
      <c r="Y68" s="5"/>
      <c r="Z68" s="5"/>
      <c r="AA68" s="7"/>
      <c r="AB68" s="5"/>
      <c r="AC68" s="4"/>
      <c r="AD68" s="7"/>
      <c r="AE68" s="4"/>
      <c r="AF68" s="4"/>
      <c r="AG68" s="7"/>
      <c r="AH68" s="7"/>
      <c r="AI68" s="7"/>
      <c r="AJ68" s="4"/>
      <c r="AK68" s="4"/>
      <c r="AL68" s="4"/>
      <c r="AM68" s="4"/>
      <c r="AN68" s="4"/>
      <c r="AO68" s="4"/>
    </row>
    <row r="69" spans="1:41" ht="12.75">
      <c r="A69" s="2" t="s">
        <v>53</v>
      </c>
      <c r="B69" s="2">
        <v>1.611</v>
      </c>
      <c r="C69" s="4">
        <v>1.593</v>
      </c>
      <c r="D69" s="16">
        <f t="shared" si="0"/>
        <v>1.6019999999999999</v>
      </c>
      <c r="E69" s="16">
        <f t="shared" si="1"/>
        <v>0.04805999999999999</v>
      </c>
      <c r="F69" s="16">
        <f t="shared" si="2"/>
        <v>1.5539399999999999</v>
      </c>
      <c r="G69" s="19">
        <v>2.337</v>
      </c>
      <c r="H69" s="17">
        <f t="shared" si="3"/>
        <v>0.7830600000000003</v>
      </c>
      <c r="I69" s="5">
        <f aca="true" t="shared" si="30" ref="I69:I78">G69-C69</f>
        <v>0.7440000000000002</v>
      </c>
      <c r="J69" s="4">
        <v>1.811</v>
      </c>
      <c r="K69" s="5">
        <v>1.19</v>
      </c>
      <c r="L69" s="7">
        <f t="shared" si="4"/>
        <v>-0.621</v>
      </c>
      <c r="M69" s="10">
        <v>1.403</v>
      </c>
      <c r="N69" s="10"/>
      <c r="O69" s="7"/>
      <c r="P69" s="7">
        <f>C69+J69+M69</f>
        <v>4.807</v>
      </c>
      <c r="Q69" s="7"/>
      <c r="R69" s="7"/>
      <c r="S69" s="4">
        <v>1.058</v>
      </c>
      <c r="T69" s="4"/>
      <c r="U69" s="4"/>
      <c r="V69" s="5">
        <f>P69+S69</f>
        <v>5.865</v>
      </c>
      <c r="W69" s="5"/>
      <c r="X69" s="5"/>
      <c r="Y69" s="5"/>
      <c r="Z69" s="5"/>
      <c r="AA69" s="7"/>
      <c r="AB69" s="5">
        <f>V69+Y69</f>
        <v>5.865</v>
      </c>
      <c r="AC69" s="4"/>
      <c r="AD69" s="7"/>
      <c r="AE69" s="4"/>
      <c r="AF69" s="4"/>
      <c r="AG69" s="7"/>
      <c r="AH69" s="7">
        <f aca="true" t="shared" si="31" ref="AH69:AH78">AB69+AF69</f>
        <v>5.865</v>
      </c>
      <c r="AI69" s="7"/>
      <c r="AJ69" s="4"/>
      <c r="AK69" s="4"/>
      <c r="AL69" s="4">
        <f aca="true" t="shared" si="32" ref="AL69:AL78">AK69-AJ69</f>
        <v>0</v>
      </c>
      <c r="AM69" s="4">
        <v>0.298</v>
      </c>
      <c r="AN69" s="4">
        <v>1.007</v>
      </c>
      <c r="AO69" s="4">
        <v>1.192</v>
      </c>
    </row>
    <row r="70" spans="1:41" ht="11.25" customHeight="1">
      <c r="A70" s="2" t="s">
        <v>54</v>
      </c>
      <c r="B70" s="2">
        <v>2.655</v>
      </c>
      <c r="C70" s="5">
        <v>2.17</v>
      </c>
      <c r="D70" s="16">
        <f t="shared" si="0"/>
        <v>2.4124999999999996</v>
      </c>
      <c r="E70" s="16">
        <f t="shared" si="1"/>
        <v>0.072375</v>
      </c>
      <c r="F70" s="16">
        <f t="shared" si="2"/>
        <v>2.3401249999999996</v>
      </c>
      <c r="G70" s="6">
        <v>2.356</v>
      </c>
      <c r="H70" s="17">
        <f t="shared" si="3"/>
        <v>0.015875000000000306</v>
      </c>
      <c r="I70" s="5">
        <f t="shared" si="30"/>
        <v>0.18599999999999994</v>
      </c>
      <c r="J70" s="4">
        <v>3.223</v>
      </c>
      <c r="K70" s="5">
        <v>1.3</v>
      </c>
      <c r="L70" s="7">
        <f t="shared" si="4"/>
        <v>-1.9229999999999998</v>
      </c>
      <c r="M70" s="10">
        <v>2.087</v>
      </c>
      <c r="N70" s="10"/>
      <c r="O70" s="7"/>
      <c r="P70" s="7">
        <f>C70+J70+M70</f>
        <v>7.48</v>
      </c>
      <c r="Q70" s="7"/>
      <c r="R70" s="7"/>
      <c r="S70" s="4">
        <v>1.034</v>
      </c>
      <c r="T70" s="4"/>
      <c r="U70" s="4"/>
      <c r="V70" s="5">
        <f>P70+S70</f>
        <v>8.514000000000001</v>
      </c>
      <c r="W70" s="5"/>
      <c r="X70" s="5"/>
      <c r="Y70" s="5"/>
      <c r="Z70" s="5"/>
      <c r="AA70" s="7"/>
      <c r="AB70" s="5">
        <f>V70+Y70</f>
        <v>8.514000000000001</v>
      </c>
      <c r="AC70" s="4"/>
      <c r="AD70" s="7"/>
      <c r="AE70" s="4"/>
      <c r="AF70" s="4"/>
      <c r="AG70" s="7"/>
      <c r="AH70" s="7">
        <f t="shared" si="31"/>
        <v>8.514000000000001</v>
      </c>
      <c r="AI70" s="7"/>
      <c r="AJ70" s="4"/>
      <c r="AK70" s="4"/>
      <c r="AL70" s="4">
        <f t="shared" si="32"/>
        <v>0</v>
      </c>
      <c r="AM70" s="4">
        <v>0.763</v>
      </c>
      <c r="AN70" s="4">
        <v>1.937</v>
      </c>
      <c r="AO70" s="4">
        <v>2.321</v>
      </c>
    </row>
    <row r="71" spans="1:41" ht="12" customHeight="1">
      <c r="A71" s="2" t="s">
        <v>11</v>
      </c>
      <c r="B71" s="2">
        <v>5.288</v>
      </c>
      <c r="C71" s="4">
        <v>4.796</v>
      </c>
      <c r="D71" s="16">
        <f t="shared" si="0"/>
        <v>5.042</v>
      </c>
      <c r="E71" s="16">
        <f t="shared" si="1"/>
        <v>0.15126</v>
      </c>
      <c r="F71" s="16">
        <f t="shared" si="2"/>
        <v>4.89074</v>
      </c>
      <c r="G71" s="6">
        <v>2.88</v>
      </c>
      <c r="H71" s="17">
        <f t="shared" si="3"/>
        <v>-2.01074</v>
      </c>
      <c r="I71" s="5">
        <f t="shared" si="30"/>
        <v>-1.9160000000000004</v>
      </c>
      <c r="J71" s="4">
        <v>6.111</v>
      </c>
      <c r="K71" s="5">
        <v>3.131</v>
      </c>
      <c r="L71" s="7">
        <f t="shared" si="4"/>
        <v>-2.98</v>
      </c>
      <c r="M71" s="10">
        <v>3.354</v>
      </c>
      <c r="N71" s="10"/>
      <c r="O71" s="7"/>
      <c r="P71" s="7">
        <f>C71+J71+M71</f>
        <v>14.261</v>
      </c>
      <c r="Q71" s="7"/>
      <c r="R71" s="7"/>
      <c r="S71" s="4">
        <v>2.884</v>
      </c>
      <c r="T71" s="4"/>
      <c r="U71" s="4"/>
      <c r="V71" s="5">
        <f>P71+S71</f>
        <v>17.145</v>
      </c>
      <c r="W71" s="5"/>
      <c r="X71" s="5"/>
      <c r="Y71" s="5"/>
      <c r="Z71" s="5"/>
      <c r="AA71" s="7"/>
      <c r="AB71" s="5">
        <f>V71+Y71</f>
        <v>17.145</v>
      </c>
      <c r="AC71" s="4"/>
      <c r="AD71" s="7"/>
      <c r="AE71" s="4"/>
      <c r="AF71" s="4"/>
      <c r="AG71" s="7"/>
      <c r="AH71" s="7">
        <f t="shared" si="31"/>
        <v>17.145</v>
      </c>
      <c r="AI71" s="7"/>
      <c r="AJ71" s="4"/>
      <c r="AK71" s="4"/>
      <c r="AL71" s="4">
        <f t="shared" si="32"/>
        <v>0</v>
      </c>
      <c r="AM71" s="4">
        <v>0.927</v>
      </c>
      <c r="AN71" s="4">
        <v>3.567</v>
      </c>
      <c r="AO71" s="4">
        <v>2.7</v>
      </c>
    </row>
    <row r="72" spans="1:41" ht="12" customHeight="1">
      <c r="A72" s="2" t="s">
        <v>12</v>
      </c>
      <c r="B72" s="2"/>
      <c r="C72" s="4"/>
      <c r="D72" s="16"/>
      <c r="E72" s="16"/>
      <c r="F72" s="16"/>
      <c r="G72" s="19"/>
      <c r="H72" s="17"/>
      <c r="I72" s="5">
        <f t="shared" si="30"/>
        <v>0</v>
      </c>
      <c r="J72" s="4"/>
      <c r="K72" s="5"/>
      <c r="L72" s="7">
        <f aca="true" t="shared" si="33" ref="L72:L102">K72-J72</f>
        <v>0</v>
      </c>
      <c r="M72" s="10"/>
      <c r="N72" s="10"/>
      <c r="O72" s="7"/>
      <c r="P72" s="7"/>
      <c r="Q72" s="7"/>
      <c r="R72" s="7"/>
      <c r="S72" s="4"/>
      <c r="T72" s="4"/>
      <c r="U72" s="4"/>
      <c r="V72" s="5"/>
      <c r="W72" s="5"/>
      <c r="X72" s="5"/>
      <c r="Y72" s="5"/>
      <c r="Z72" s="5"/>
      <c r="AA72" s="7"/>
      <c r="AB72" s="5"/>
      <c r="AC72" s="4"/>
      <c r="AD72" s="7"/>
      <c r="AE72" s="4"/>
      <c r="AF72" s="4"/>
      <c r="AG72" s="7"/>
      <c r="AH72" s="7">
        <f t="shared" si="31"/>
        <v>0</v>
      </c>
      <c r="AI72" s="7"/>
      <c r="AJ72" s="4"/>
      <c r="AK72" s="4"/>
      <c r="AL72" s="4">
        <f t="shared" si="32"/>
        <v>0</v>
      </c>
      <c r="AM72" s="4"/>
      <c r="AN72" s="4"/>
      <c r="AO72" s="4"/>
    </row>
    <row r="73" spans="1:41" ht="12.75" customHeight="1">
      <c r="A73" s="2" t="s">
        <v>13</v>
      </c>
      <c r="B73" s="2">
        <v>1.3</v>
      </c>
      <c r="C73" s="5">
        <v>1</v>
      </c>
      <c r="D73" s="16">
        <f aca="true" t="shared" si="34" ref="D73:D102">(B73+C73)/2</f>
        <v>1.15</v>
      </c>
      <c r="E73" s="16">
        <f aca="true" t="shared" si="35" ref="E73:E102">(D73*3)/100</f>
        <v>0.034499999999999996</v>
      </c>
      <c r="F73" s="16">
        <f aca="true" t="shared" si="36" ref="F73:F102">D73-E73</f>
        <v>1.1155</v>
      </c>
      <c r="G73" s="6">
        <v>0.714</v>
      </c>
      <c r="H73" s="17">
        <f aca="true" t="shared" si="37" ref="H73:H102">G73-F73</f>
        <v>-0.40149999999999997</v>
      </c>
      <c r="I73" s="5">
        <f t="shared" si="30"/>
        <v>-0.28600000000000003</v>
      </c>
      <c r="J73" s="4">
        <v>1.272</v>
      </c>
      <c r="K73" s="5">
        <v>0.78</v>
      </c>
      <c r="L73" s="7">
        <f t="shared" si="33"/>
        <v>-0.492</v>
      </c>
      <c r="M73" s="10">
        <v>0.943</v>
      </c>
      <c r="N73" s="10"/>
      <c r="O73" s="7"/>
      <c r="P73" s="7">
        <f aca="true" t="shared" si="38" ref="P73:P78">C73+J73+M73</f>
        <v>3.2150000000000003</v>
      </c>
      <c r="Q73" s="7"/>
      <c r="R73" s="7"/>
      <c r="S73" s="4">
        <v>0.248</v>
      </c>
      <c r="T73" s="4"/>
      <c r="U73" s="4"/>
      <c r="V73" s="5">
        <f aca="true" t="shared" si="39" ref="V73:V78">P73+S73</f>
        <v>3.463</v>
      </c>
      <c r="W73" s="5"/>
      <c r="X73" s="5"/>
      <c r="Y73" s="5"/>
      <c r="Z73" s="5"/>
      <c r="AA73" s="7"/>
      <c r="AB73" s="5">
        <f aca="true" t="shared" si="40" ref="AB73:AB78">V73+Y73</f>
        <v>3.463</v>
      </c>
      <c r="AC73" s="4"/>
      <c r="AD73" s="7"/>
      <c r="AE73" s="4"/>
      <c r="AF73" s="4"/>
      <c r="AG73" s="7"/>
      <c r="AH73" s="7">
        <f t="shared" si="31"/>
        <v>3.463</v>
      </c>
      <c r="AI73" s="7"/>
      <c r="AJ73" s="4"/>
      <c r="AK73" s="4"/>
      <c r="AL73" s="4">
        <f t="shared" si="32"/>
        <v>0</v>
      </c>
      <c r="AM73" s="4">
        <v>0.032</v>
      </c>
      <c r="AN73" s="4">
        <v>0.124</v>
      </c>
      <c r="AO73" s="4">
        <v>0.438</v>
      </c>
    </row>
    <row r="74" spans="1:41" ht="11.25" customHeight="1">
      <c r="A74" s="2" t="s">
        <v>14</v>
      </c>
      <c r="B74" s="2">
        <v>1.819</v>
      </c>
      <c r="C74" s="5">
        <v>1.59</v>
      </c>
      <c r="D74" s="16">
        <f t="shared" si="34"/>
        <v>1.7045</v>
      </c>
      <c r="E74" s="16">
        <f t="shared" si="35"/>
        <v>0.051135</v>
      </c>
      <c r="F74" s="16">
        <f t="shared" si="36"/>
        <v>1.653365</v>
      </c>
      <c r="G74" s="6">
        <v>1.869</v>
      </c>
      <c r="H74" s="17">
        <f t="shared" si="37"/>
        <v>0.21563500000000002</v>
      </c>
      <c r="I74" s="5">
        <f t="shared" si="30"/>
        <v>0.2789999999999999</v>
      </c>
      <c r="J74" s="4">
        <v>1.69</v>
      </c>
      <c r="K74" s="5">
        <v>1.603</v>
      </c>
      <c r="L74" s="7">
        <f t="shared" si="33"/>
        <v>-0.08699999999999997</v>
      </c>
      <c r="M74" s="10">
        <v>1.294</v>
      </c>
      <c r="N74" s="10"/>
      <c r="O74" s="7"/>
      <c r="P74" s="7">
        <f t="shared" si="38"/>
        <v>4.574</v>
      </c>
      <c r="Q74" s="7"/>
      <c r="R74" s="7"/>
      <c r="S74" s="4">
        <v>1.514</v>
      </c>
      <c r="T74" s="4"/>
      <c r="U74" s="4"/>
      <c r="V74" s="5">
        <f t="shared" si="39"/>
        <v>6.088</v>
      </c>
      <c r="W74" s="5"/>
      <c r="X74" s="5"/>
      <c r="Y74" s="5"/>
      <c r="Z74" s="5"/>
      <c r="AA74" s="7"/>
      <c r="AB74" s="5">
        <f t="shared" si="40"/>
        <v>6.088</v>
      </c>
      <c r="AC74" s="4"/>
      <c r="AD74" s="7"/>
      <c r="AE74" s="4"/>
      <c r="AF74" s="4"/>
      <c r="AG74" s="7"/>
      <c r="AH74" s="7">
        <f t="shared" si="31"/>
        <v>6.088</v>
      </c>
      <c r="AI74" s="7"/>
      <c r="AJ74" s="4"/>
      <c r="AK74" s="4"/>
      <c r="AL74" s="4">
        <f t="shared" si="32"/>
        <v>0</v>
      </c>
      <c r="AM74" s="4"/>
      <c r="AN74" s="4">
        <v>0.586</v>
      </c>
      <c r="AO74" s="4">
        <v>0.765</v>
      </c>
    </row>
    <row r="75" spans="1:41" ht="14.25" customHeight="1">
      <c r="A75" s="2" t="s">
        <v>41</v>
      </c>
      <c r="B75" s="2">
        <v>5.638</v>
      </c>
      <c r="C75" s="4">
        <v>5.698</v>
      </c>
      <c r="D75" s="16">
        <f t="shared" si="34"/>
        <v>5.668</v>
      </c>
      <c r="E75" s="16">
        <f t="shared" si="35"/>
        <v>0.17004000000000002</v>
      </c>
      <c r="F75" s="16">
        <f t="shared" si="36"/>
        <v>5.49796</v>
      </c>
      <c r="G75" s="19">
        <v>4.708</v>
      </c>
      <c r="H75" s="17">
        <f t="shared" si="37"/>
        <v>-0.7899599999999998</v>
      </c>
      <c r="I75" s="5">
        <f t="shared" si="30"/>
        <v>-0.9900000000000002</v>
      </c>
      <c r="J75" s="4">
        <v>7.405</v>
      </c>
      <c r="K75" s="5">
        <v>7.29</v>
      </c>
      <c r="L75" s="7">
        <f t="shared" si="33"/>
        <v>-0.11500000000000021</v>
      </c>
      <c r="M75" s="10">
        <v>6.068</v>
      </c>
      <c r="N75" s="10"/>
      <c r="O75" s="7"/>
      <c r="P75" s="7">
        <f t="shared" si="38"/>
        <v>19.171</v>
      </c>
      <c r="Q75" s="7"/>
      <c r="R75" s="7"/>
      <c r="S75" s="4">
        <v>2.055</v>
      </c>
      <c r="T75" s="4"/>
      <c r="U75" s="4"/>
      <c r="V75" s="5">
        <f t="shared" si="39"/>
        <v>21.226</v>
      </c>
      <c r="W75" s="5"/>
      <c r="X75" s="5"/>
      <c r="Y75" s="5"/>
      <c r="Z75" s="5"/>
      <c r="AA75" s="7"/>
      <c r="AB75" s="5">
        <f t="shared" si="40"/>
        <v>21.226</v>
      </c>
      <c r="AC75" s="4"/>
      <c r="AD75" s="7"/>
      <c r="AE75" s="4"/>
      <c r="AF75" s="4"/>
      <c r="AG75" s="7"/>
      <c r="AH75" s="7">
        <f t="shared" si="31"/>
        <v>21.226</v>
      </c>
      <c r="AI75" s="7"/>
      <c r="AJ75" s="4"/>
      <c r="AK75" s="4"/>
      <c r="AL75" s="4">
        <f t="shared" si="32"/>
        <v>0</v>
      </c>
      <c r="AM75" s="4">
        <v>1.006</v>
      </c>
      <c r="AN75" s="4">
        <v>3.922</v>
      </c>
      <c r="AO75" s="4">
        <v>4.254</v>
      </c>
    </row>
    <row r="76" spans="1:41" ht="14.25" customHeight="1">
      <c r="A76" s="2" t="s">
        <v>42</v>
      </c>
      <c r="B76" s="2">
        <v>1.167</v>
      </c>
      <c r="C76" s="4">
        <v>1.069</v>
      </c>
      <c r="D76" s="16">
        <f t="shared" si="34"/>
        <v>1.1179999999999999</v>
      </c>
      <c r="E76" s="16">
        <f t="shared" si="35"/>
        <v>0.03353999999999999</v>
      </c>
      <c r="F76" s="16">
        <f t="shared" si="36"/>
        <v>1.08446</v>
      </c>
      <c r="G76" s="19"/>
      <c r="H76" s="17">
        <f t="shared" si="37"/>
        <v>-1.08446</v>
      </c>
      <c r="I76" s="5">
        <f t="shared" si="30"/>
        <v>-1.069</v>
      </c>
      <c r="J76" s="4">
        <v>1.076</v>
      </c>
      <c r="K76" s="5"/>
      <c r="L76" s="7">
        <f t="shared" si="33"/>
        <v>-1.076</v>
      </c>
      <c r="M76" s="10">
        <v>0.908</v>
      </c>
      <c r="N76" s="10"/>
      <c r="O76" s="7"/>
      <c r="P76" s="7">
        <f t="shared" si="38"/>
        <v>3.053</v>
      </c>
      <c r="Q76" s="7"/>
      <c r="R76" s="7"/>
      <c r="S76" s="4">
        <v>0.666</v>
      </c>
      <c r="T76" s="4"/>
      <c r="U76" s="4"/>
      <c r="V76" s="5">
        <f t="shared" si="39"/>
        <v>3.719</v>
      </c>
      <c r="W76" s="5"/>
      <c r="X76" s="5"/>
      <c r="Y76" s="5"/>
      <c r="Z76" s="5"/>
      <c r="AA76" s="7"/>
      <c r="AB76" s="5">
        <f t="shared" si="40"/>
        <v>3.719</v>
      </c>
      <c r="AC76" s="4"/>
      <c r="AD76" s="7"/>
      <c r="AE76" s="4"/>
      <c r="AF76" s="4"/>
      <c r="AG76" s="7"/>
      <c r="AH76" s="7">
        <f t="shared" si="31"/>
        <v>3.719</v>
      </c>
      <c r="AI76" s="7"/>
      <c r="AJ76" s="4"/>
      <c r="AK76" s="4"/>
      <c r="AL76" s="4">
        <f t="shared" si="32"/>
        <v>0</v>
      </c>
      <c r="AM76" s="4"/>
      <c r="AN76" s="4"/>
      <c r="AO76" s="4"/>
    </row>
    <row r="77" spans="1:41" ht="14.25" customHeight="1">
      <c r="A77" s="2" t="s">
        <v>43</v>
      </c>
      <c r="B77" s="2">
        <v>1.004</v>
      </c>
      <c r="C77" s="4">
        <v>0.847</v>
      </c>
      <c r="D77" s="16">
        <f t="shared" si="34"/>
        <v>0.9255</v>
      </c>
      <c r="E77" s="16">
        <f t="shared" si="35"/>
        <v>0.027764999999999998</v>
      </c>
      <c r="F77" s="16">
        <f t="shared" si="36"/>
        <v>0.897735</v>
      </c>
      <c r="G77" s="6">
        <v>1.19</v>
      </c>
      <c r="H77" s="17">
        <f t="shared" si="37"/>
        <v>0.292265</v>
      </c>
      <c r="I77" s="5">
        <f t="shared" si="30"/>
        <v>0.34299999999999997</v>
      </c>
      <c r="J77" s="4">
        <v>0.857</v>
      </c>
      <c r="K77" s="5">
        <v>1.068</v>
      </c>
      <c r="L77" s="7">
        <f t="shared" si="33"/>
        <v>0.21100000000000008</v>
      </c>
      <c r="M77" s="10">
        <v>0.74</v>
      </c>
      <c r="N77" s="10"/>
      <c r="O77" s="7"/>
      <c r="P77" s="7">
        <f t="shared" si="38"/>
        <v>2.444</v>
      </c>
      <c r="Q77" s="7"/>
      <c r="R77" s="7"/>
      <c r="S77" s="4">
        <v>0.703</v>
      </c>
      <c r="T77" s="4"/>
      <c r="U77" s="4"/>
      <c r="V77" s="5">
        <f t="shared" si="39"/>
        <v>3.147</v>
      </c>
      <c r="W77" s="5"/>
      <c r="X77" s="5"/>
      <c r="Y77" s="5">
        <v>0.267</v>
      </c>
      <c r="Z77" s="5"/>
      <c r="AA77" s="7"/>
      <c r="AB77" s="5">
        <f t="shared" si="40"/>
        <v>3.4139999999999997</v>
      </c>
      <c r="AC77" s="4"/>
      <c r="AD77" s="7"/>
      <c r="AE77" s="4"/>
      <c r="AF77" s="4"/>
      <c r="AG77" s="7"/>
      <c r="AH77" s="7">
        <f t="shared" si="31"/>
        <v>3.4139999999999997</v>
      </c>
      <c r="AI77" s="7"/>
      <c r="AJ77" s="4"/>
      <c r="AK77" s="4"/>
      <c r="AL77" s="4">
        <f t="shared" si="32"/>
        <v>0</v>
      </c>
      <c r="AM77" s="4"/>
      <c r="AN77" s="4">
        <v>0.745</v>
      </c>
      <c r="AO77" s="4">
        <v>0.982</v>
      </c>
    </row>
    <row r="78" spans="1:41" ht="15" customHeight="1">
      <c r="A78" s="2" t="s">
        <v>44</v>
      </c>
      <c r="B78" s="2">
        <v>1.307</v>
      </c>
      <c r="C78" s="4">
        <v>1.012</v>
      </c>
      <c r="D78" s="16">
        <f t="shared" si="34"/>
        <v>1.1595</v>
      </c>
      <c r="E78" s="16">
        <f t="shared" si="35"/>
        <v>0.034784999999999996</v>
      </c>
      <c r="F78" s="16">
        <f t="shared" si="36"/>
        <v>1.124715</v>
      </c>
      <c r="G78" s="19">
        <v>1.135</v>
      </c>
      <c r="H78" s="17">
        <f t="shared" si="37"/>
        <v>0.0102850000000001</v>
      </c>
      <c r="I78" s="5">
        <f t="shared" si="30"/>
        <v>0.123</v>
      </c>
      <c r="J78" s="4">
        <v>1.045</v>
      </c>
      <c r="K78" s="5">
        <v>1.064</v>
      </c>
      <c r="L78" s="7">
        <f t="shared" si="33"/>
        <v>0.019000000000000128</v>
      </c>
      <c r="M78" s="10">
        <v>0.927</v>
      </c>
      <c r="N78" s="10"/>
      <c r="O78" s="7"/>
      <c r="P78" s="7">
        <f t="shared" si="38"/>
        <v>2.984</v>
      </c>
      <c r="Q78" s="7"/>
      <c r="R78" s="7"/>
      <c r="S78" s="4">
        <v>0.664</v>
      </c>
      <c r="T78" s="4"/>
      <c r="U78" s="4"/>
      <c r="V78" s="5">
        <f t="shared" si="39"/>
        <v>3.648</v>
      </c>
      <c r="W78" s="5"/>
      <c r="X78" s="5"/>
      <c r="Y78" s="5"/>
      <c r="Z78" s="5"/>
      <c r="AA78" s="7"/>
      <c r="AB78" s="5">
        <f t="shared" si="40"/>
        <v>3.648</v>
      </c>
      <c r="AC78" s="4"/>
      <c r="AD78" s="7"/>
      <c r="AE78" s="4"/>
      <c r="AF78" s="4"/>
      <c r="AG78" s="7"/>
      <c r="AH78" s="7">
        <f t="shared" si="31"/>
        <v>3.648</v>
      </c>
      <c r="AI78" s="7"/>
      <c r="AJ78" s="4"/>
      <c r="AK78" s="4"/>
      <c r="AL78" s="4">
        <f t="shared" si="32"/>
        <v>0</v>
      </c>
      <c r="AM78" s="4">
        <v>0.154</v>
      </c>
      <c r="AN78" s="4">
        <v>0.276</v>
      </c>
      <c r="AO78" s="4">
        <v>0.966</v>
      </c>
    </row>
    <row r="79" spans="1:41" ht="12.75">
      <c r="A79" s="1" t="s">
        <v>88</v>
      </c>
      <c r="B79" s="1"/>
      <c r="C79" s="4"/>
      <c r="D79" s="16"/>
      <c r="E79" s="16"/>
      <c r="F79" s="16"/>
      <c r="G79" s="19"/>
      <c r="H79" s="17"/>
      <c r="I79" s="5"/>
      <c r="J79" s="4"/>
      <c r="K79" s="5"/>
      <c r="L79" s="7"/>
      <c r="M79" s="10"/>
      <c r="N79" s="10"/>
      <c r="O79" s="7"/>
      <c r="P79" s="7"/>
      <c r="Q79" s="7"/>
      <c r="R79" s="7"/>
      <c r="S79" s="4"/>
      <c r="T79" s="4"/>
      <c r="U79" s="4"/>
      <c r="V79" s="5"/>
      <c r="W79" s="5"/>
      <c r="X79" s="5"/>
      <c r="Y79" s="5"/>
      <c r="Z79" s="5"/>
      <c r="AA79" s="7"/>
      <c r="AB79" s="5"/>
      <c r="AC79" s="4"/>
      <c r="AD79" s="7"/>
      <c r="AE79" s="4"/>
      <c r="AF79" s="4"/>
      <c r="AG79" s="7"/>
      <c r="AH79" s="7"/>
      <c r="AI79" s="7"/>
      <c r="AJ79" s="4"/>
      <c r="AK79" s="4"/>
      <c r="AL79" s="4"/>
      <c r="AM79" s="4"/>
      <c r="AN79" s="4"/>
      <c r="AO79" s="4"/>
    </row>
    <row r="80" spans="1:41" ht="12.75">
      <c r="A80" s="2" t="s">
        <v>55</v>
      </c>
      <c r="B80" s="2">
        <v>1.919</v>
      </c>
      <c r="C80" s="5">
        <v>1.94</v>
      </c>
      <c r="D80" s="16">
        <f t="shared" si="34"/>
        <v>1.9295</v>
      </c>
      <c r="E80" s="16">
        <f t="shared" si="35"/>
        <v>0.057885</v>
      </c>
      <c r="F80" s="16">
        <f t="shared" si="36"/>
        <v>1.871615</v>
      </c>
      <c r="G80" s="6">
        <v>1.57</v>
      </c>
      <c r="H80" s="17">
        <f t="shared" si="37"/>
        <v>-0.30161499999999997</v>
      </c>
      <c r="I80" s="5">
        <f>G80-C80</f>
        <v>-0.3699999999999999</v>
      </c>
      <c r="J80" s="4">
        <v>1.929</v>
      </c>
      <c r="K80" s="5">
        <v>1.762</v>
      </c>
      <c r="L80" s="7">
        <f t="shared" si="33"/>
        <v>-0.16700000000000004</v>
      </c>
      <c r="M80" s="10">
        <v>2.01</v>
      </c>
      <c r="N80" s="10"/>
      <c r="O80" s="7"/>
      <c r="P80" s="7">
        <f>C80+J80+M80</f>
        <v>5.879</v>
      </c>
      <c r="Q80" s="7"/>
      <c r="R80" s="7"/>
      <c r="S80" s="4">
        <v>1.332</v>
      </c>
      <c r="T80" s="4"/>
      <c r="U80" s="4"/>
      <c r="V80" s="5">
        <f>P80+S80</f>
        <v>7.210999999999999</v>
      </c>
      <c r="W80" s="5"/>
      <c r="X80" s="5"/>
      <c r="Y80" s="5"/>
      <c r="Z80" s="5"/>
      <c r="AA80" s="7"/>
      <c r="AB80" s="5">
        <f>V80+Y80</f>
        <v>7.210999999999999</v>
      </c>
      <c r="AC80" s="4"/>
      <c r="AD80" s="7"/>
      <c r="AE80" s="4"/>
      <c r="AF80" s="4"/>
      <c r="AG80" s="7"/>
      <c r="AH80" s="7">
        <f>AB80+AF80</f>
        <v>7.210999999999999</v>
      </c>
      <c r="AI80" s="7"/>
      <c r="AJ80" s="4"/>
      <c r="AK80" s="4"/>
      <c r="AL80" s="4">
        <f>AK80-AJ80</f>
        <v>0</v>
      </c>
      <c r="AM80" s="4">
        <v>0.17</v>
      </c>
      <c r="AN80" s="4">
        <v>1.133</v>
      </c>
      <c r="AO80" s="4">
        <v>1.203</v>
      </c>
    </row>
    <row r="81" spans="1:41" ht="12.75">
      <c r="A81" s="2" t="s">
        <v>56</v>
      </c>
      <c r="B81" s="2">
        <v>1.585</v>
      </c>
      <c r="C81" s="4"/>
      <c r="D81" s="16">
        <f t="shared" si="34"/>
        <v>0.7925</v>
      </c>
      <c r="E81" s="16">
        <f t="shared" si="35"/>
        <v>0.023775</v>
      </c>
      <c r="F81" s="16">
        <f t="shared" si="36"/>
        <v>0.768725</v>
      </c>
      <c r="G81" s="19"/>
      <c r="H81" s="17">
        <f t="shared" si="37"/>
        <v>-0.768725</v>
      </c>
      <c r="I81" s="5"/>
      <c r="J81" s="4"/>
      <c r="K81" s="5"/>
      <c r="L81" s="7"/>
      <c r="M81" s="10"/>
      <c r="N81" s="10"/>
      <c r="O81" s="7"/>
      <c r="P81" s="7">
        <f>C81+J81+M81</f>
        <v>0</v>
      </c>
      <c r="Q81" s="7"/>
      <c r="R81" s="7"/>
      <c r="S81" s="4"/>
      <c r="T81" s="4"/>
      <c r="U81" s="4"/>
      <c r="V81" s="5">
        <f>P81+S81</f>
        <v>0</v>
      </c>
      <c r="W81" s="5"/>
      <c r="X81" s="5"/>
      <c r="Y81" s="5"/>
      <c r="Z81" s="5"/>
      <c r="AA81" s="7"/>
      <c r="AB81" s="5">
        <f>V81+Y81</f>
        <v>0</v>
      </c>
      <c r="AC81" s="4"/>
      <c r="AD81" s="7"/>
      <c r="AE81" s="4"/>
      <c r="AF81" s="4"/>
      <c r="AG81" s="7"/>
      <c r="AH81" s="7">
        <f>AB81+AF81</f>
        <v>0</v>
      </c>
      <c r="AI81" s="7"/>
      <c r="AJ81" s="4"/>
      <c r="AK81" s="4"/>
      <c r="AL81" s="4">
        <f>AK81-AJ81</f>
        <v>0</v>
      </c>
      <c r="AM81" s="4">
        <v>0.374</v>
      </c>
      <c r="AN81" s="4"/>
      <c r="AO81" s="4"/>
    </row>
    <row r="82" spans="1:41" ht="12.75">
      <c r="A82" s="2" t="s">
        <v>57</v>
      </c>
      <c r="B82" s="2">
        <v>9.426</v>
      </c>
      <c r="C82" s="5">
        <v>6.39</v>
      </c>
      <c r="D82" s="16">
        <f t="shared" si="34"/>
        <v>7.9079999999999995</v>
      </c>
      <c r="E82" s="16">
        <f t="shared" si="35"/>
        <v>0.23723999999999998</v>
      </c>
      <c r="F82" s="16">
        <f t="shared" si="36"/>
        <v>7.67076</v>
      </c>
      <c r="G82" s="6">
        <v>7.151</v>
      </c>
      <c r="H82" s="17">
        <f t="shared" si="37"/>
        <v>-0.5197599999999998</v>
      </c>
      <c r="I82" s="5">
        <f>G82-C82</f>
        <v>0.7610000000000001</v>
      </c>
      <c r="J82" s="4">
        <v>7.228</v>
      </c>
      <c r="K82" s="5">
        <v>6.98</v>
      </c>
      <c r="L82" s="7">
        <f t="shared" si="33"/>
        <v>-0.24799999999999933</v>
      </c>
      <c r="M82" s="10">
        <v>7.308</v>
      </c>
      <c r="N82" s="10"/>
      <c r="O82" s="7"/>
      <c r="P82" s="7">
        <f>C82+J82+M82</f>
        <v>20.926</v>
      </c>
      <c r="Q82" s="7"/>
      <c r="R82" s="7"/>
      <c r="S82" s="4">
        <v>3.904</v>
      </c>
      <c r="T82" s="4"/>
      <c r="U82" s="4"/>
      <c r="V82" s="5">
        <f>P82+S82</f>
        <v>24.83</v>
      </c>
      <c r="W82" s="5"/>
      <c r="X82" s="5"/>
      <c r="Y82" s="5"/>
      <c r="Z82" s="5"/>
      <c r="AA82" s="7"/>
      <c r="AB82" s="5">
        <f>V82+Y82</f>
        <v>24.83</v>
      </c>
      <c r="AC82" s="4"/>
      <c r="AD82" s="7"/>
      <c r="AE82" s="4"/>
      <c r="AF82" s="4"/>
      <c r="AG82" s="7"/>
      <c r="AH82" s="7">
        <f>AB82+AF82</f>
        <v>24.83</v>
      </c>
      <c r="AI82" s="7"/>
      <c r="AJ82" s="4"/>
      <c r="AK82" s="4"/>
      <c r="AL82" s="4">
        <f>AK82-AJ82</f>
        <v>0</v>
      </c>
      <c r="AM82" s="4">
        <v>2.254</v>
      </c>
      <c r="AN82" s="4">
        <v>3.791</v>
      </c>
      <c r="AO82" s="4">
        <v>7.163</v>
      </c>
    </row>
    <row r="83" spans="1:41" ht="12.75">
      <c r="A83" s="2" t="s">
        <v>70</v>
      </c>
      <c r="B83" s="2">
        <v>0.766</v>
      </c>
      <c r="C83" s="4">
        <v>0.507</v>
      </c>
      <c r="D83" s="16">
        <f t="shared" si="34"/>
        <v>0.6365000000000001</v>
      </c>
      <c r="E83" s="16">
        <f t="shared" si="35"/>
        <v>0.019095</v>
      </c>
      <c r="F83" s="16">
        <f t="shared" si="36"/>
        <v>0.6174050000000001</v>
      </c>
      <c r="G83" s="19">
        <v>1.131</v>
      </c>
      <c r="H83" s="17">
        <f t="shared" si="37"/>
        <v>0.5135949999999999</v>
      </c>
      <c r="I83" s="5">
        <f>G83-C83</f>
        <v>0.624</v>
      </c>
      <c r="J83" s="5">
        <v>0.81</v>
      </c>
      <c r="K83" s="5">
        <v>1.017</v>
      </c>
      <c r="L83" s="7">
        <f t="shared" si="33"/>
        <v>0.20699999999999985</v>
      </c>
      <c r="M83" s="10">
        <v>0.907</v>
      </c>
      <c r="N83" s="10"/>
      <c r="O83" s="7"/>
      <c r="P83" s="7">
        <f>C83+J83+M83</f>
        <v>2.224</v>
      </c>
      <c r="Q83" s="7"/>
      <c r="R83" s="7"/>
      <c r="S83" s="4">
        <v>0.658</v>
      </c>
      <c r="T83" s="4"/>
      <c r="U83" s="4"/>
      <c r="V83" s="5">
        <f>P83+S83</f>
        <v>2.882</v>
      </c>
      <c r="W83" s="5"/>
      <c r="X83" s="5"/>
      <c r="Y83" s="5"/>
      <c r="Z83" s="5"/>
      <c r="AA83" s="7"/>
      <c r="AB83" s="5">
        <f>V83+Y83</f>
        <v>2.882</v>
      </c>
      <c r="AC83" s="4"/>
      <c r="AD83" s="7"/>
      <c r="AE83" s="4"/>
      <c r="AF83" s="4"/>
      <c r="AG83" s="7"/>
      <c r="AH83" s="7">
        <f>AB83+AF83</f>
        <v>2.882</v>
      </c>
      <c r="AI83" s="7"/>
      <c r="AJ83" s="4"/>
      <c r="AK83" s="4"/>
      <c r="AL83" s="4">
        <f>AK83-AJ83</f>
        <v>0</v>
      </c>
      <c r="AM83" s="4">
        <v>0.109</v>
      </c>
      <c r="AN83" s="4">
        <v>0.536</v>
      </c>
      <c r="AO83" s="4">
        <v>1.19</v>
      </c>
    </row>
    <row r="84" spans="1:41" ht="12.75">
      <c r="A84" s="1" t="s">
        <v>89</v>
      </c>
      <c r="B84" s="1"/>
      <c r="C84" s="4"/>
      <c r="D84" s="16"/>
      <c r="E84" s="16"/>
      <c r="F84" s="16"/>
      <c r="G84" s="19"/>
      <c r="H84" s="17"/>
      <c r="I84" s="5"/>
      <c r="J84" s="4"/>
      <c r="K84" s="5"/>
      <c r="L84" s="7"/>
      <c r="M84" s="10"/>
      <c r="N84" s="10"/>
      <c r="O84" s="7"/>
      <c r="P84" s="7"/>
      <c r="Q84" s="7"/>
      <c r="R84" s="7"/>
      <c r="S84" s="4"/>
      <c r="T84" s="4"/>
      <c r="U84" s="4"/>
      <c r="V84" s="5"/>
      <c r="W84" s="5"/>
      <c r="X84" s="5"/>
      <c r="Y84" s="5"/>
      <c r="Z84" s="5"/>
      <c r="AA84" s="7"/>
      <c r="AB84" s="5"/>
      <c r="AC84" s="4"/>
      <c r="AD84" s="7"/>
      <c r="AE84" s="4"/>
      <c r="AF84" s="4"/>
      <c r="AG84" s="7"/>
      <c r="AH84" s="7"/>
      <c r="AI84" s="7"/>
      <c r="AJ84" s="4"/>
      <c r="AK84" s="4"/>
      <c r="AL84" s="4"/>
      <c r="AM84" s="4"/>
      <c r="AN84" s="4"/>
      <c r="AO84" s="4"/>
    </row>
    <row r="85" spans="1:41" ht="13.5" customHeight="1">
      <c r="A85" s="2" t="s">
        <v>100</v>
      </c>
      <c r="B85" s="2">
        <v>2.853</v>
      </c>
      <c r="C85" s="4">
        <v>2.616</v>
      </c>
      <c r="D85" s="16">
        <f t="shared" si="34"/>
        <v>2.7345</v>
      </c>
      <c r="E85" s="16">
        <f t="shared" si="35"/>
        <v>0.082035</v>
      </c>
      <c r="F85" s="16">
        <f t="shared" si="36"/>
        <v>2.6524650000000003</v>
      </c>
      <c r="G85" s="19">
        <v>2.864</v>
      </c>
      <c r="H85" s="17">
        <f t="shared" si="37"/>
        <v>0.21153499999999958</v>
      </c>
      <c r="I85" s="5">
        <f>G85-C85</f>
        <v>0.24799999999999978</v>
      </c>
      <c r="J85" s="4">
        <v>2.689</v>
      </c>
      <c r="K85" s="5">
        <v>2.283</v>
      </c>
      <c r="L85" s="7">
        <f t="shared" si="33"/>
        <v>-0.40600000000000014</v>
      </c>
      <c r="M85" s="10">
        <v>2.28</v>
      </c>
      <c r="N85" s="10"/>
      <c r="O85" s="7"/>
      <c r="P85" s="7">
        <f>C85+J85+M85</f>
        <v>7.584999999999999</v>
      </c>
      <c r="Q85" s="7"/>
      <c r="R85" s="7"/>
      <c r="S85" s="4">
        <v>1.336</v>
      </c>
      <c r="T85" s="4"/>
      <c r="U85" s="4"/>
      <c r="V85" s="5">
        <f>P85+S85</f>
        <v>8.921</v>
      </c>
      <c r="W85" s="5"/>
      <c r="X85" s="5"/>
      <c r="Y85" s="5">
        <v>0.153</v>
      </c>
      <c r="Z85" s="5"/>
      <c r="AA85" s="7"/>
      <c r="AB85" s="5">
        <f>V85+Y85</f>
        <v>9.074</v>
      </c>
      <c r="AC85" s="4"/>
      <c r="AD85" s="7"/>
      <c r="AE85" s="4"/>
      <c r="AF85" s="4"/>
      <c r="AG85" s="7"/>
      <c r="AH85" s="7">
        <f>AB85+AF85</f>
        <v>9.074</v>
      </c>
      <c r="AI85" s="7"/>
      <c r="AJ85" s="4"/>
      <c r="AK85" s="4"/>
      <c r="AL85" s="4">
        <f>AK85-AJ85</f>
        <v>0</v>
      </c>
      <c r="AM85" s="4">
        <v>0.993</v>
      </c>
      <c r="AN85" s="4">
        <v>1.32</v>
      </c>
      <c r="AO85" s="4">
        <v>2.313</v>
      </c>
    </row>
    <row r="86" spans="1:41" ht="12.75">
      <c r="A86" s="2" t="s">
        <v>63</v>
      </c>
      <c r="B86" s="2">
        <v>2.79</v>
      </c>
      <c r="C86" s="5">
        <v>2.361</v>
      </c>
      <c r="D86" s="16">
        <f t="shared" si="34"/>
        <v>2.5755</v>
      </c>
      <c r="E86" s="16">
        <f t="shared" si="35"/>
        <v>0.077265</v>
      </c>
      <c r="F86" s="16">
        <f t="shared" si="36"/>
        <v>2.4982349999999998</v>
      </c>
      <c r="G86" s="6">
        <v>3.102</v>
      </c>
      <c r="H86" s="17">
        <f t="shared" si="37"/>
        <v>0.6037650000000001</v>
      </c>
      <c r="I86" s="5">
        <f>G86-C86</f>
        <v>0.7409999999999997</v>
      </c>
      <c r="J86" s="4">
        <v>3.239</v>
      </c>
      <c r="K86" s="5">
        <v>2.394</v>
      </c>
      <c r="L86" s="7">
        <f t="shared" si="33"/>
        <v>-0.8449999999999998</v>
      </c>
      <c r="M86" s="10">
        <v>2.25</v>
      </c>
      <c r="N86" s="10"/>
      <c r="O86" s="7"/>
      <c r="P86" s="7">
        <f>C86+J86+M86</f>
        <v>7.85</v>
      </c>
      <c r="Q86" s="7"/>
      <c r="R86" s="7"/>
      <c r="S86" s="4">
        <v>1.869</v>
      </c>
      <c r="T86" s="4"/>
      <c r="U86" s="4"/>
      <c r="V86" s="5">
        <f>P86+S86</f>
        <v>9.719</v>
      </c>
      <c r="W86" s="5"/>
      <c r="X86" s="5"/>
      <c r="Y86" s="5">
        <v>0.08</v>
      </c>
      <c r="Z86" s="5"/>
      <c r="AA86" s="7"/>
      <c r="AB86" s="5">
        <f>V86+Y86</f>
        <v>9.799</v>
      </c>
      <c r="AC86" s="4"/>
      <c r="AD86" s="7"/>
      <c r="AE86" s="4"/>
      <c r="AF86" s="4"/>
      <c r="AG86" s="7"/>
      <c r="AH86" s="7">
        <f>AB86+AF86</f>
        <v>9.799</v>
      </c>
      <c r="AI86" s="7"/>
      <c r="AJ86" s="4"/>
      <c r="AK86" s="4"/>
      <c r="AL86" s="4">
        <f>AK86-AJ86</f>
        <v>0</v>
      </c>
      <c r="AM86" s="4">
        <v>0.883</v>
      </c>
      <c r="AN86" s="4">
        <v>1.474</v>
      </c>
      <c r="AO86" s="4">
        <v>1.983</v>
      </c>
    </row>
    <row r="87" spans="1:41" ht="12.75">
      <c r="A87" s="2" t="s">
        <v>22</v>
      </c>
      <c r="B87" s="2">
        <v>0.987</v>
      </c>
      <c r="C87" s="4">
        <v>0.889</v>
      </c>
      <c r="D87" s="16">
        <f t="shared" si="34"/>
        <v>0.938</v>
      </c>
      <c r="E87" s="16">
        <f t="shared" si="35"/>
        <v>0.028140000000000002</v>
      </c>
      <c r="F87" s="16">
        <f t="shared" si="36"/>
        <v>0.9098599999999999</v>
      </c>
      <c r="G87" s="19">
        <v>1.101</v>
      </c>
      <c r="H87" s="17">
        <f t="shared" si="37"/>
        <v>0.1911400000000001</v>
      </c>
      <c r="I87" s="5">
        <f>G87-C87</f>
        <v>0.21199999999999997</v>
      </c>
      <c r="J87" s="4">
        <v>1.125</v>
      </c>
      <c r="K87" s="5">
        <v>1.07</v>
      </c>
      <c r="L87" s="7">
        <f t="shared" si="33"/>
        <v>-0.05499999999999994</v>
      </c>
      <c r="M87" s="10">
        <v>0.906</v>
      </c>
      <c r="N87" s="10"/>
      <c r="O87" s="7"/>
      <c r="P87" s="7">
        <f>C87+J87+M87</f>
        <v>2.9200000000000004</v>
      </c>
      <c r="Q87" s="7"/>
      <c r="R87" s="7"/>
      <c r="S87" s="4">
        <v>0.737</v>
      </c>
      <c r="T87" s="4"/>
      <c r="U87" s="4"/>
      <c r="V87" s="5">
        <f>P87+S87</f>
        <v>3.6570000000000005</v>
      </c>
      <c r="W87" s="5"/>
      <c r="X87" s="5"/>
      <c r="Y87" s="5">
        <v>0.179</v>
      </c>
      <c r="Z87" s="5"/>
      <c r="AA87" s="7"/>
      <c r="AB87" s="5">
        <f>V87+Y87</f>
        <v>3.8360000000000003</v>
      </c>
      <c r="AC87" s="4"/>
      <c r="AD87" s="7"/>
      <c r="AE87" s="4"/>
      <c r="AF87" s="4"/>
      <c r="AG87" s="7"/>
      <c r="AH87" s="7">
        <f>AB87+AF87</f>
        <v>3.8360000000000003</v>
      </c>
      <c r="AI87" s="7"/>
      <c r="AJ87" s="4"/>
      <c r="AK87" s="4"/>
      <c r="AL87" s="4">
        <f>AK87-AJ87</f>
        <v>0</v>
      </c>
      <c r="AM87" s="4">
        <v>0.168</v>
      </c>
      <c r="AN87" s="4">
        <v>0.572</v>
      </c>
      <c r="AO87" s="4">
        <v>0.983</v>
      </c>
    </row>
    <row r="88" spans="1:41" ht="12.75">
      <c r="A88" s="2" t="s">
        <v>23</v>
      </c>
      <c r="B88" s="2">
        <v>1.235</v>
      </c>
      <c r="C88" s="4">
        <v>1.298</v>
      </c>
      <c r="D88" s="16">
        <f t="shared" si="34"/>
        <v>1.2665000000000002</v>
      </c>
      <c r="E88" s="16">
        <f t="shared" si="35"/>
        <v>0.03799500000000001</v>
      </c>
      <c r="F88" s="16">
        <f t="shared" si="36"/>
        <v>1.2285050000000002</v>
      </c>
      <c r="G88" s="19">
        <v>2.387</v>
      </c>
      <c r="H88" s="17">
        <f t="shared" si="37"/>
        <v>1.1584949999999998</v>
      </c>
      <c r="I88" s="5">
        <f>G88-C88</f>
        <v>1.089</v>
      </c>
      <c r="J88" s="4">
        <v>1.268</v>
      </c>
      <c r="K88" s="5">
        <v>0.098</v>
      </c>
      <c r="L88" s="7">
        <f t="shared" si="33"/>
        <v>-1.17</v>
      </c>
      <c r="M88" s="10">
        <v>0.95</v>
      </c>
      <c r="N88" s="10"/>
      <c r="O88" s="7"/>
      <c r="P88" s="7">
        <f>C88+J88+M88</f>
        <v>3.516</v>
      </c>
      <c r="Q88" s="7"/>
      <c r="R88" s="7"/>
      <c r="S88" s="4">
        <v>0.805</v>
      </c>
      <c r="T88" s="4"/>
      <c r="U88" s="4"/>
      <c r="V88" s="5">
        <f>P88+S88</f>
        <v>4.321</v>
      </c>
      <c r="W88" s="5"/>
      <c r="X88" s="5"/>
      <c r="Y88" s="5"/>
      <c r="Z88" s="5"/>
      <c r="AA88" s="7"/>
      <c r="AB88" s="5">
        <f>V88+Y88</f>
        <v>4.321</v>
      </c>
      <c r="AC88" s="4"/>
      <c r="AD88" s="7"/>
      <c r="AE88" s="4"/>
      <c r="AF88" s="4"/>
      <c r="AG88" s="7"/>
      <c r="AH88" s="7">
        <f>AB88+AF88</f>
        <v>4.321</v>
      </c>
      <c r="AI88" s="7"/>
      <c r="AJ88" s="4"/>
      <c r="AK88" s="4"/>
      <c r="AL88" s="4">
        <f>AK88-AJ88</f>
        <v>0</v>
      </c>
      <c r="AM88" s="4">
        <v>0.364</v>
      </c>
      <c r="AN88" s="4">
        <v>0.602</v>
      </c>
      <c r="AO88" s="4">
        <v>0.889</v>
      </c>
    </row>
    <row r="89" spans="1:41" ht="12.75">
      <c r="A89" s="2" t="s">
        <v>24</v>
      </c>
      <c r="B89" s="2">
        <v>1.214</v>
      </c>
      <c r="C89" s="4">
        <v>1.057</v>
      </c>
      <c r="D89" s="16">
        <f t="shared" si="34"/>
        <v>1.1355</v>
      </c>
      <c r="E89" s="16">
        <f t="shared" si="35"/>
        <v>0.034065</v>
      </c>
      <c r="F89" s="16">
        <f t="shared" si="36"/>
        <v>1.101435</v>
      </c>
      <c r="G89" s="19">
        <v>1.194</v>
      </c>
      <c r="H89" s="17">
        <f t="shared" si="37"/>
        <v>0.09256500000000001</v>
      </c>
      <c r="I89" s="5">
        <f>G89-C89</f>
        <v>0.137</v>
      </c>
      <c r="J89" s="4">
        <v>1.401</v>
      </c>
      <c r="K89" s="5">
        <v>1.211</v>
      </c>
      <c r="L89" s="7">
        <f t="shared" si="33"/>
        <v>-0.18999999999999995</v>
      </c>
      <c r="M89" s="10">
        <v>1.058</v>
      </c>
      <c r="N89" s="10"/>
      <c r="O89" s="7"/>
      <c r="P89" s="7">
        <f>C89+J89+M89</f>
        <v>3.516</v>
      </c>
      <c r="Q89" s="7"/>
      <c r="R89" s="7"/>
      <c r="S89" s="4">
        <v>0.713</v>
      </c>
      <c r="T89" s="4"/>
      <c r="U89" s="4"/>
      <c r="V89" s="5">
        <f>P89+S89</f>
        <v>4.229</v>
      </c>
      <c r="W89" s="5"/>
      <c r="X89" s="5"/>
      <c r="Y89" s="5"/>
      <c r="Z89" s="5"/>
      <c r="AA89" s="7"/>
      <c r="AB89" s="5">
        <f>V89+Y89</f>
        <v>4.229</v>
      </c>
      <c r="AC89" s="4"/>
      <c r="AD89" s="7"/>
      <c r="AE89" s="4"/>
      <c r="AF89" s="4"/>
      <c r="AG89" s="7"/>
      <c r="AH89" s="7">
        <f>AB89+AF89</f>
        <v>4.229</v>
      </c>
      <c r="AI89" s="7"/>
      <c r="AJ89" s="4"/>
      <c r="AK89" s="4"/>
      <c r="AL89" s="4">
        <f>AK89-AJ89</f>
        <v>0</v>
      </c>
      <c r="AM89" s="4"/>
      <c r="AN89" s="4">
        <v>0.416</v>
      </c>
      <c r="AO89" s="4">
        <v>1.152</v>
      </c>
    </row>
    <row r="90" spans="1:41" ht="12.75">
      <c r="A90" s="1" t="s">
        <v>90</v>
      </c>
      <c r="B90" s="1"/>
      <c r="C90" s="4"/>
      <c r="D90" s="16"/>
      <c r="E90" s="16"/>
      <c r="F90" s="16"/>
      <c r="G90" s="19"/>
      <c r="H90" s="17"/>
      <c r="I90" s="5"/>
      <c r="J90" s="4"/>
      <c r="K90" s="5"/>
      <c r="L90" s="7"/>
      <c r="M90" s="10"/>
      <c r="N90" s="10"/>
      <c r="O90" s="7"/>
      <c r="P90" s="7"/>
      <c r="Q90" s="7"/>
      <c r="R90" s="7"/>
      <c r="S90" s="4"/>
      <c r="T90" s="4"/>
      <c r="U90" s="4"/>
      <c r="V90" s="5"/>
      <c r="W90" s="5"/>
      <c r="X90" s="5"/>
      <c r="Y90" s="5"/>
      <c r="Z90" s="5"/>
      <c r="AA90" s="7"/>
      <c r="AB90" s="5"/>
      <c r="AC90" s="4"/>
      <c r="AD90" s="7"/>
      <c r="AE90" s="4"/>
      <c r="AF90" s="4"/>
      <c r="AG90" s="7"/>
      <c r="AH90" s="7"/>
      <c r="AI90" s="7"/>
      <c r="AJ90" s="4"/>
      <c r="AK90" s="4"/>
      <c r="AL90" s="4"/>
      <c r="AM90" s="4"/>
      <c r="AN90" s="4"/>
      <c r="AO90" s="4"/>
    </row>
    <row r="91" spans="1:41" ht="13.5" customHeight="1">
      <c r="A91" s="2" t="s">
        <v>67</v>
      </c>
      <c r="B91" s="2">
        <v>0.175</v>
      </c>
      <c r="C91" s="4">
        <v>0.636</v>
      </c>
      <c r="D91" s="16">
        <f t="shared" si="34"/>
        <v>0.40549999999999997</v>
      </c>
      <c r="E91" s="16">
        <f t="shared" si="35"/>
        <v>0.012164999999999999</v>
      </c>
      <c r="F91" s="16">
        <f t="shared" si="36"/>
        <v>0.393335</v>
      </c>
      <c r="G91" s="19">
        <v>0.595</v>
      </c>
      <c r="H91" s="17">
        <f t="shared" si="37"/>
        <v>0.20166499999999998</v>
      </c>
      <c r="I91" s="5">
        <f>G91-C91</f>
        <v>-0.041000000000000036</v>
      </c>
      <c r="J91" s="4">
        <v>0.692</v>
      </c>
      <c r="K91" s="5">
        <v>0.509</v>
      </c>
      <c r="L91" s="7">
        <f t="shared" si="33"/>
        <v>-0.18299999999999994</v>
      </c>
      <c r="M91" s="10">
        <v>0.474</v>
      </c>
      <c r="N91" s="10"/>
      <c r="O91" s="7"/>
      <c r="P91" s="7">
        <f>C91+J91+M91</f>
        <v>1.8019999999999998</v>
      </c>
      <c r="Q91" s="7"/>
      <c r="R91" s="7"/>
      <c r="S91" s="4">
        <v>0.617</v>
      </c>
      <c r="T91" s="4"/>
      <c r="U91" s="4"/>
      <c r="V91" s="5">
        <f>P91+S91</f>
        <v>2.4189999999999996</v>
      </c>
      <c r="W91" s="5"/>
      <c r="X91" s="5"/>
      <c r="Y91" s="5"/>
      <c r="Z91" s="5"/>
      <c r="AA91" s="7"/>
      <c r="AB91" s="5">
        <f>V91+Y91</f>
        <v>2.4189999999999996</v>
      </c>
      <c r="AC91" s="4"/>
      <c r="AD91" s="7"/>
      <c r="AE91" s="4"/>
      <c r="AF91" s="4"/>
      <c r="AG91" s="7"/>
      <c r="AH91" s="7">
        <f>AB91+AF91</f>
        <v>2.4189999999999996</v>
      </c>
      <c r="AI91" s="7"/>
      <c r="AJ91" s="4"/>
      <c r="AK91" s="4"/>
      <c r="AL91" s="4">
        <f>AK91-AJ91</f>
        <v>0</v>
      </c>
      <c r="AM91" s="4"/>
      <c r="AN91" s="4">
        <v>0.247</v>
      </c>
      <c r="AO91" s="4">
        <v>0.785</v>
      </c>
    </row>
    <row r="92" spans="1:41" ht="12.75">
      <c r="A92" s="2" t="s">
        <v>68</v>
      </c>
      <c r="B92" s="2">
        <v>0.386</v>
      </c>
      <c r="C92" s="4">
        <v>0.713</v>
      </c>
      <c r="D92" s="16">
        <f t="shared" si="34"/>
        <v>0.5495</v>
      </c>
      <c r="E92" s="16">
        <f t="shared" si="35"/>
        <v>0.016485</v>
      </c>
      <c r="F92" s="16">
        <f t="shared" si="36"/>
        <v>0.533015</v>
      </c>
      <c r="G92" s="19">
        <v>0.714</v>
      </c>
      <c r="H92" s="17">
        <f t="shared" si="37"/>
        <v>0.18098499999999995</v>
      </c>
      <c r="I92" s="5">
        <f>G92-C92</f>
        <v>0.0010000000000000009</v>
      </c>
      <c r="J92" s="4">
        <v>1.159</v>
      </c>
      <c r="K92" s="5">
        <v>0.904</v>
      </c>
      <c r="L92" s="7">
        <f t="shared" si="33"/>
        <v>-0.255</v>
      </c>
      <c r="M92" s="10">
        <v>0.541</v>
      </c>
      <c r="N92" s="10"/>
      <c r="O92" s="7"/>
      <c r="P92" s="7">
        <f>C92+J92+M92</f>
        <v>2.413</v>
      </c>
      <c r="Q92" s="7"/>
      <c r="R92" s="7"/>
      <c r="S92" s="4">
        <v>0.614</v>
      </c>
      <c r="T92" s="4"/>
      <c r="U92" s="4"/>
      <c r="V92" s="5">
        <f>P92+S92</f>
        <v>3.0269999999999997</v>
      </c>
      <c r="W92" s="5"/>
      <c r="X92" s="5"/>
      <c r="Y92" s="5"/>
      <c r="Z92" s="5"/>
      <c r="AA92" s="7"/>
      <c r="AB92" s="5">
        <f>V92+Y92</f>
        <v>3.0269999999999997</v>
      </c>
      <c r="AC92" s="4"/>
      <c r="AD92" s="7"/>
      <c r="AE92" s="4"/>
      <c r="AF92" s="4"/>
      <c r="AG92" s="7"/>
      <c r="AH92" s="7">
        <f>AB92+AF92</f>
        <v>3.0269999999999997</v>
      </c>
      <c r="AI92" s="7"/>
      <c r="AJ92" s="4"/>
      <c r="AK92" s="4"/>
      <c r="AL92" s="4">
        <f>AK92-AJ92</f>
        <v>0</v>
      </c>
      <c r="AM92" s="4"/>
      <c r="AN92" s="4">
        <v>0.174</v>
      </c>
      <c r="AO92" s="4">
        <v>0.988</v>
      </c>
    </row>
    <row r="93" spans="1:41" ht="12.75">
      <c r="A93" s="2" t="s">
        <v>69</v>
      </c>
      <c r="B93" s="2">
        <v>0.455</v>
      </c>
      <c r="C93" s="4">
        <v>0.865</v>
      </c>
      <c r="D93" s="16">
        <f t="shared" si="34"/>
        <v>0.66</v>
      </c>
      <c r="E93" s="16">
        <f t="shared" si="35"/>
        <v>0.019799999999999998</v>
      </c>
      <c r="F93" s="16">
        <f t="shared" si="36"/>
        <v>0.6402</v>
      </c>
      <c r="G93" s="19"/>
      <c r="H93" s="17">
        <f t="shared" si="37"/>
        <v>-0.6402</v>
      </c>
      <c r="I93" s="5">
        <f>G93-C93</f>
        <v>-0.865</v>
      </c>
      <c r="J93" s="4">
        <v>1.667</v>
      </c>
      <c r="K93" s="5"/>
      <c r="L93" s="7">
        <f t="shared" si="33"/>
        <v>-1.667</v>
      </c>
      <c r="M93" s="10">
        <v>1.581</v>
      </c>
      <c r="N93" s="10"/>
      <c r="O93" s="7"/>
      <c r="P93" s="7">
        <f>C93+J93+M93</f>
        <v>4.1129999999999995</v>
      </c>
      <c r="Q93" s="7"/>
      <c r="R93" s="7"/>
      <c r="S93" s="4">
        <v>0.701</v>
      </c>
      <c r="T93" s="4"/>
      <c r="U93" s="4"/>
      <c r="V93" s="5">
        <f>P93+S93</f>
        <v>4.813999999999999</v>
      </c>
      <c r="W93" s="5"/>
      <c r="X93" s="5"/>
      <c r="Y93" s="5"/>
      <c r="Z93" s="5"/>
      <c r="AA93" s="7"/>
      <c r="AB93" s="5">
        <f>V93+Y93</f>
        <v>4.813999999999999</v>
      </c>
      <c r="AC93" s="4"/>
      <c r="AD93" s="7"/>
      <c r="AE93" s="4"/>
      <c r="AF93" s="4"/>
      <c r="AG93" s="7"/>
      <c r="AH93" s="7">
        <f>AB93+AF93</f>
        <v>4.813999999999999</v>
      </c>
      <c r="AI93" s="7"/>
      <c r="AJ93" s="4"/>
      <c r="AK93" s="4"/>
      <c r="AL93" s="4">
        <f>AK93-AJ93</f>
        <v>0</v>
      </c>
      <c r="AM93" s="4"/>
      <c r="AN93" s="4"/>
      <c r="AO93" s="4"/>
    </row>
    <row r="94" spans="1:41" ht="12.75">
      <c r="A94" s="1" t="s">
        <v>91</v>
      </c>
      <c r="B94" s="1"/>
      <c r="C94" s="4"/>
      <c r="D94" s="16"/>
      <c r="E94" s="16"/>
      <c r="F94" s="16"/>
      <c r="G94" s="19"/>
      <c r="H94" s="17"/>
      <c r="I94" s="5"/>
      <c r="J94" s="4"/>
      <c r="K94" s="5"/>
      <c r="L94" s="7"/>
      <c r="M94" s="10"/>
      <c r="N94" s="10"/>
      <c r="O94" s="7"/>
      <c r="P94" s="7"/>
      <c r="Q94" s="7"/>
      <c r="R94" s="7"/>
      <c r="S94" s="4"/>
      <c r="T94" s="4"/>
      <c r="U94" s="4"/>
      <c r="V94" s="5"/>
      <c r="W94" s="5"/>
      <c r="X94" s="5"/>
      <c r="Y94" s="5"/>
      <c r="Z94" s="5"/>
      <c r="AA94" s="7"/>
      <c r="AB94" s="5"/>
      <c r="AC94" s="4"/>
      <c r="AD94" s="7"/>
      <c r="AE94" s="4"/>
      <c r="AF94" s="4"/>
      <c r="AG94" s="7"/>
      <c r="AH94" s="7"/>
      <c r="AI94" s="7"/>
      <c r="AJ94" s="4"/>
      <c r="AK94" s="4"/>
      <c r="AL94" s="4"/>
      <c r="AM94" s="4"/>
      <c r="AN94" s="4"/>
      <c r="AO94" s="4"/>
    </row>
    <row r="95" spans="1:41" ht="12.75">
      <c r="A95" s="2" t="s">
        <v>71</v>
      </c>
      <c r="B95" s="2">
        <v>2.221</v>
      </c>
      <c r="C95" s="4">
        <v>2.212</v>
      </c>
      <c r="D95" s="16">
        <f t="shared" si="34"/>
        <v>2.2165</v>
      </c>
      <c r="E95" s="16">
        <f t="shared" si="35"/>
        <v>0.066495</v>
      </c>
      <c r="F95" s="16">
        <f t="shared" si="36"/>
        <v>2.1500049999999997</v>
      </c>
      <c r="G95" s="19">
        <v>3.722</v>
      </c>
      <c r="H95" s="17">
        <f t="shared" si="37"/>
        <v>1.5719950000000003</v>
      </c>
      <c r="I95" s="5">
        <f>G95-C95</f>
        <v>1.5099999999999998</v>
      </c>
      <c r="J95" s="4">
        <v>3.699</v>
      </c>
      <c r="K95" s="5">
        <v>2.593</v>
      </c>
      <c r="L95" s="7">
        <f t="shared" si="33"/>
        <v>-1.1059999999999999</v>
      </c>
      <c r="M95" s="10">
        <v>2.486</v>
      </c>
      <c r="N95" s="10"/>
      <c r="O95" s="7"/>
      <c r="P95" s="7">
        <f>C95+J95+M95</f>
        <v>8.397</v>
      </c>
      <c r="Q95" s="7"/>
      <c r="R95" s="7"/>
      <c r="S95" s="4">
        <v>1.955</v>
      </c>
      <c r="T95" s="4"/>
      <c r="U95" s="4"/>
      <c r="V95" s="5">
        <f>P95+S95</f>
        <v>10.352</v>
      </c>
      <c r="W95" s="5"/>
      <c r="X95" s="5"/>
      <c r="Y95" s="5"/>
      <c r="Z95" s="5"/>
      <c r="AA95" s="7"/>
      <c r="AB95" s="5">
        <f aca="true" t="shared" si="41" ref="AB95:AB102">V95+Y95</f>
        <v>10.352</v>
      </c>
      <c r="AC95" s="4"/>
      <c r="AD95" s="7"/>
      <c r="AE95" s="4"/>
      <c r="AF95" s="4"/>
      <c r="AG95" s="7"/>
      <c r="AH95" s="7">
        <f>AB95+AF95</f>
        <v>10.352</v>
      </c>
      <c r="AI95" s="7"/>
      <c r="AJ95" s="4"/>
      <c r="AK95" s="4"/>
      <c r="AL95" s="4">
        <f>AK95-AJ95</f>
        <v>0</v>
      </c>
      <c r="AM95" s="4"/>
      <c r="AN95" s="4">
        <v>2.839</v>
      </c>
      <c r="AO95" s="4">
        <v>2.543</v>
      </c>
    </row>
    <row r="96" spans="1:41" ht="12.75">
      <c r="A96" s="2" t="s">
        <v>72</v>
      </c>
      <c r="B96" s="2">
        <v>2.191</v>
      </c>
      <c r="C96" s="4">
        <v>1.936</v>
      </c>
      <c r="D96" s="16">
        <f t="shared" si="34"/>
        <v>2.0635</v>
      </c>
      <c r="E96" s="16">
        <f t="shared" si="35"/>
        <v>0.061905</v>
      </c>
      <c r="F96" s="16">
        <f t="shared" si="36"/>
        <v>2.001595</v>
      </c>
      <c r="G96" s="19">
        <v>2.386</v>
      </c>
      <c r="H96" s="17">
        <f t="shared" si="37"/>
        <v>0.3844050000000001</v>
      </c>
      <c r="I96" s="5">
        <f>G96-C96</f>
        <v>0.4500000000000002</v>
      </c>
      <c r="J96" s="4">
        <v>2.377</v>
      </c>
      <c r="K96" s="5">
        <v>2.894</v>
      </c>
      <c r="L96" s="7">
        <f t="shared" si="33"/>
        <v>0.5170000000000003</v>
      </c>
      <c r="M96" s="10">
        <v>1.483</v>
      </c>
      <c r="N96" s="10"/>
      <c r="O96" s="7"/>
      <c r="P96" s="7">
        <f>C96+J96+M96</f>
        <v>5.795999999999999</v>
      </c>
      <c r="Q96" s="7"/>
      <c r="R96" s="7"/>
      <c r="S96" s="4">
        <v>1.198</v>
      </c>
      <c r="T96" s="4"/>
      <c r="U96" s="4"/>
      <c r="V96" s="5">
        <f>P96+S96</f>
        <v>6.994</v>
      </c>
      <c r="W96" s="5"/>
      <c r="X96" s="5"/>
      <c r="Y96" s="5"/>
      <c r="Z96" s="5"/>
      <c r="AA96" s="7"/>
      <c r="AB96" s="5">
        <f t="shared" si="41"/>
        <v>6.994</v>
      </c>
      <c r="AC96" s="4"/>
      <c r="AD96" s="7"/>
      <c r="AE96" s="4"/>
      <c r="AF96" s="4"/>
      <c r="AG96" s="7"/>
      <c r="AH96" s="7">
        <f>AB96+AF96</f>
        <v>6.994</v>
      </c>
      <c r="AI96" s="7"/>
      <c r="AJ96" s="4"/>
      <c r="AK96" s="4"/>
      <c r="AL96" s="4">
        <f>AK96-AJ96</f>
        <v>0</v>
      </c>
      <c r="AM96" s="4"/>
      <c r="AN96" s="4">
        <v>1.47</v>
      </c>
      <c r="AO96" s="4">
        <v>1.151</v>
      </c>
    </row>
    <row r="97" spans="1:41" ht="12.75">
      <c r="A97" s="2" t="s">
        <v>73</v>
      </c>
      <c r="B97" s="2">
        <v>2.144</v>
      </c>
      <c r="C97" s="4">
        <v>2.102</v>
      </c>
      <c r="D97" s="16">
        <f t="shared" si="34"/>
        <v>2.123</v>
      </c>
      <c r="E97" s="16">
        <f t="shared" si="35"/>
        <v>0.06369000000000001</v>
      </c>
      <c r="F97" s="16">
        <f t="shared" si="36"/>
        <v>2.0593100000000004</v>
      </c>
      <c r="G97" s="19">
        <v>2.047</v>
      </c>
      <c r="H97" s="17">
        <f t="shared" si="37"/>
        <v>-0.012310000000000265</v>
      </c>
      <c r="I97" s="5">
        <f>G97-C97</f>
        <v>-0.054999999999999716</v>
      </c>
      <c r="J97" s="4">
        <v>1.998</v>
      </c>
      <c r="K97" s="5">
        <v>1.886</v>
      </c>
      <c r="L97" s="7">
        <f t="shared" si="33"/>
        <v>-0.1120000000000001</v>
      </c>
      <c r="M97" s="10">
        <v>1.996</v>
      </c>
      <c r="N97" s="10"/>
      <c r="O97" s="7"/>
      <c r="P97" s="7">
        <f>C97+J97+M97</f>
        <v>6.096</v>
      </c>
      <c r="Q97" s="7"/>
      <c r="R97" s="7"/>
      <c r="S97" s="4">
        <v>1.345</v>
      </c>
      <c r="T97" s="4"/>
      <c r="U97" s="4"/>
      <c r="V97" s="5">
        <f>P97+S97</f>
        <v>7.441</v>
      </c>
      <c r="W97" s="5"/>
      <c r="X97" s="5"/>
      <c r="Y97" s="5"/>
      <c r="Z97" s="5"/>
      <c r="AA97" s="7"/>
      <c r="AB97" s="5">
        <f t="shared" si="41"/>
        <v>7.441</v>
      </c>
      <c r="AC97" s="4"/>
      <c r="AD97" s="7"/>
      <c r="AE97" s="4"/>
      <c r="AF97" s="4"/>
      <c r="AG97" s="7"/>
      <c r="AH97" s="7">
        <f>AB97+AF97</f>
        <v>7.441</v>
      </c>
      <c r="AI97" s="7"/>
      <c r="AJ97" s="4"/>
      <c r="AK97" s="4"/>
      <c r="AL97" s="4">
        <f>AK97-AJ97</f>
        <v>0</v>
      </c>
      <c r="AM97" s="4"/>
      <c r="AN97" s="4">
        <v>1.274</v>
      </c>
      <c r="AO97" s="4">
        <v>2.13</v>
      </c>
    </row>
    <row r="98" spans="1:41" ht="12.75">
      <c r="A98" s="1" t="s">
        <v>92</v>
      </c>
      <c r="B98" s="1"/>
      <c r="C98" s="4"/>
      <c r="D98" s="16"/>
      <c r="E98" s="16"/>
      <c r="F98" s="16"/>
      <c r="G98" s="19"/>
      <c r="H98" s="17"/>
      <c r="I98" s="5"/>
      <c r="J98" s="4"/>
      <c r="K98" s="5"/>
      <c r="L98" s="7"/>
      <c r="M98" s="10"/>
      <c r="N98" s="10"/>
      <c r="O98" s="7"/>
      <c r="P98" s="7"/>
      <c r="Q98" s="7"/>
      <c r="R98" s="7"/>
      <c r="S98" s="4"/>
      <c r="T98" s="4"/>
      <c r="U98" s="4"/>
      <c r="V98" s="5"/>
      <c r="W98" s="5"/>
      <c r="X98" s="5"/>
      <c r="Y98" s="5"/>
      <c r="Z98" s="5"/>
      <c r="AA98" s="7"/>
      <c r="AB98" s="5">
        <f t="shared" si="41"/>
        <v>0</v>
      </c>
      <c r="AC98" s="4"/>
      <c r="AD98" s="7"/>
      <c r="AE98" s="4"/>
      <c r="AF98" s="4"/>
      <c r="AG98" s="7"/>
      <c r="AH98" s="7"/>
      <c r="AI98" s="7"/>
      <c r="AJ98" s="4"/>
      <c r="AK98" s="4"/>
      <c r="AL98" s="4"/>
      <c r="AM98" s="4"/>
      <c r="AN98" s="4"/>
      <c r="AO98" s="4"/>
    </row>
    <row r="99" spans="1:41" ht="12.75">
      <c r="A99" s="2" t="s">
        <v>74</v>
      </c>
      <c r="B99" s="2">
        <v>1.032</v>
      </c>
      <c r="C99" s="4">
        <v>0.919</v>
      </c>
      <c r="D99" s="16">
        <f t="shared" si="34"/>
        <v>0.9755</v>
      </c>
      <c r="E99" s="16">
        <f t="shared" si="35"/>
        <v>0.029265</v>
      </c>
      <c r="F99" s="16">
        <f t="shared" si="36"/>
        <v>0.946235</v>
      </c>
      <c r="G99" s="19">
        <v>3.666</v>
      </c>
      <c r="H99" s="17">
        <f t="shared" si="37"/>
        <v>2.7197649999999998</v>
      </c>
      <c r="I99" s="5">
        <f>G99-C99</f>
        <v>2.747</v>
      </c>
      <c r="J99" s="4">
        <v>0.947</v>
      </c>
      <c r="K99" s="5">
        <v>1.033</v>
      </c>
      <c r="L99" s="7">
        <f t="shared" si="33"/>
        <v>0.08599999999999997</v>
      </c>
      <c r="M99" s="10">
        <v>1.091</v>
      </c>
      <c r="N99" s="10"/>
      <c r="O99" s="7"/>
      <c r="P99" s="7">
        <f>C99+J99+M99</f>
        <v>2.957</v>
      </c>
      <c r="Q99" s="7"/>
      <c r="R99" s="7"/>
      <c r="S99" s="4">
        <v>0.642</v>
      </c>
      <c r="T99" s="4"/>
      <c r="U99" s="4"/>
      <c r="V99" s="5">
        <f>P99+S99</f>
        <v>3.5989999999999998</v>
      </c>
      <c r="W99" s="5"/>
      <c r="X99" s="5"/>
      <c r="Y99" s="5">
        <v>0.107</v>
      </c>
      <c r="Z99" s="5"/>
      <c r="AA99" s="7"/>
      <c r="AB99" s="5">
        <f t="shared" si="41"/>
        <v>3.706</v>
      </c>
      <c r="AC99" s="4"/>
      <c r="AD99" s="7"/>
      <c r="AE99" s="4"/>
      <c r="AF99" s="4"/>
      <c r="AG99" s="7"/>
      <c r="AH99" s="7">
        <f>AB99+AF99</f>
        <v>3.706</v>
      </c>
      <c r="AI99" s="7"/>
      <c r="AJ99" s="4"/>
      <c r="AK99" s="4"/>
      <c r="AL99" s="4">
        <f>AK99-AJ99</f>
        <v>0</v>
      </c>
      <c r="AM99" s="4">
        <v>0.234</v>
      </c>
      <c r="AN99" s="4">
        <v>0.433</v>
      </c>
      <c r="AO99" s="4">
        <v>0.952</v>
      </c>
    </row>
    <row r="100" spans="1:41" ht="26.25" customHeight="1">
      <c r="A100" s="2" t="s">
        <v>75</v>
      </c>
      <c r="B100" s="2">
        <v>4.003</v>
      </c>
      <c r="C100" s="4">
        <v>3.107</v>
      </c>
      <c r="D100" s="16">
        <f t="shared" si="34"/>
        <v>3.555</v>
      </c>
      <c r="E100" s="16">
        <f t="shared" si="35"/>
        <v>0.10665000000000001</v>
      </c>
      <c r="F100" s="16">
        <f t="shared" si="36"/>
        <v>3.44835</v>
      </c>
      <c r="G100" s="19">
        <v>1.012</v>
      </c>
      <c r="H100" s="17">
        <f t="shared" si="37"/>
        <v>-2.43635</v>
      </c>
      <c r="I100" s="5">
        <f>G100-C100</f>
        <v>-2.095</v>
      </c>
      <c r="J100" s="4">
        <v>4.028</v>
      </c>
      <c r="K100" s="5">
        <v>3.408</v>
      </c>
      <c r="L100" s="7">
        <f t="shared" si="33"/>
        <v>-0.6199999999999997</v>
      </c>
      <c r="M100" s="10">
        <v>3.23</v>
      </c>
      <c r="N100" s="10"/>
      <c r="O100" s="7"/>
      <c r="P100" s="7">
        <f>C100+J100+M100</f>
        <v>10.365</v>
      </c>
      <c r="Q100" s="7"/>
      <c r="R100" s="7"/>
      <c r="S100" s="4">
        <v>2.402</v>
      </c>
      <c r="T100" s="4"/>
      <c r="U100" s="4"/>
      <c r="V100" s="5">
        <f>P100+S100</f>
        <v>12.767</v>
      </c>
      <c r="W100" s="5"/>
      <c r="X100" s="5"/>
      <c r="Y100" s="5">
        <v>0.399</v>
      </c>
      <c r="Z100" s="5"/>
      <c r="AA100" s="7"/>
      <c r="AB100" s="5">
        <f t="shared" si="41"/>
        <v>13.166</v>
      </c>
      <c r="AC100" s="4"/>
      <c r="AD100" s="7"/>
      <c r="AE100" s="4"/>
      <c r="AF100" s="4"/>
      <c r="AG100" s="7"/>
      <c r="AH100" s="7">
        <f>AB100+AF100</f>
        <v>13.166</v>
      </c>
      <c r="AI100" s="7"/>
      <c r="AJ100" s="5"/>
      <c r="AK100" s="4"/>
      <c r="AL100" s="4">
        <f>AK100-AJ100</f>
        <v>0</v>
      </c>
      <c r="AM100" s="4">
        <v>1.176</v>
      </c>
      <c r="AN100" s="4">
        <v>1.701</v>
      </c>
      <c r="AO100" s="4">
        <v>2.751</v>
      </c>
    </row>
    <row r="101" spans="1:41" ht="27" customHeight="1">
      <c r="A101" s="2" t="s">
        <v>49</v>
      </c>
      <c r="B101" s="2"/>
      <c r="C101" s="5">
        <v>8</v>
      </c>
      <c r="D101" s="16">
        <f t="shared" si="34"/>
        <v>4</v>
      </c>
      <c r="E101" s="16">
        <f t="shared" si="35"/>
        <v>0.12</v>
      </c>
      <c r="F101" s="16">
        <f t="shared" si="36"/>
        <v>3.88</v>
      </c>
      <c r="G101" s="6">
        <v>2.917</v>
      </c>
      <c r="H101" s="17">
        <f t="shared" si="37"/>
        <v>-0.9630000000000001</v>
      </c>
      <c r="I101" s="5">
        <f>G101-C101</f>
        <v>-5.083</v>
      </c>
      <c r="J101" s="4">
        <v>7.999</v>
      </c>
      <c r="K101" s="5">
        <v>3.976</v>
      </c>
      <c r="L101" s="7">
        <f t="shared" si="33"/>
        <v>-4.023</v>
      </c>
      <c r="M101" s="10">
        <v>6.816</v>
      </c>
      <c r="N101" s="10"/>
      <c r="O101" s="7"/>
      <c r="P101" s="7">
        <f>C101+J101+M101</f>
        <v>22.814999999999998</v>
      </c>
      <c r="Q101" s="7"/>
      <c r="R101" s="7"/>
      <c r="S101" s="4">
        <v>3.619</v>
      </c>
      <c r="T101" s="4"/>
      <c r="U101" s="4"/>
      <c r="V101" s="5">
        <f>P101+S101</f>
        <v>26.433999999999997</v>
      </c>
      <c r="W101" s="5"/>
      <c r="X101" s="5"/>
      <c r="Y101" s="5"/>
      <c r="Z101" s="5"/>
      <c r="AA101" s="7"/>
      <c r="AB101" s="5">
        <f t="shared" si="41"/>
        <v>26.433999999999997</v>
      </c>
      <c r="AC101" s="4"/>
      <c r="AD101" s="7"/>
      <c r="AE101" s="4"/>
      <c r="AF101" s="4"/>
      <c r="AG101" s="7"/>
      <c r="AH101" s="7">
        <f>AB101+AF101</f>
        <v>26.433999999999997</v>
      </c>
      <c r="AI101" s="7"/>
      <c r="AJ101" s="4"/>
      <c r="AK101" s="4"/>
      <c r="AL101" s="4">
        <f>AK101-AJ101</f>
        <v>0</v>
      </c>
      <c r="AM101" s="5">
        <v>3.53</v>
      </c>
      <c r="AN101" s="4">
        <v>4.104</v>
      </c>
      <c r="AO101" s="4">
        <v>4.522</v>
      </c>
    </row>
    <row r="102" spans="1:41" ht="12.75">
      <c r="A102" s="3" t="s">
        <v>76</v>
      </c>
      <c r="B102" s="3">
        <v>161.145</v>
      </c>
      <c r="C102" s="3">
        <f>SUM(C6:C101)</f>
        <v>161.878</v>
      </c>
      <c r="D102" s="16">
        <f t="shared" si="34"/>
        <v>161.5115</v>
      </c>
      <c r="E102" s="16">
        <f t="shared" si="35"/>
        <v>4.845345</v>
      </c>
      <c r="F102" s="16">
        <f t="shared" si="36"/>
        <v>156.666155</v>
      </c>
      <c r="G102" s="18">
        <f>SUM(G7:G101)</f>
        <v>154.92799999999997</v>
      </c>
      <c r="H102" s="17">
        <f t="shared" si="37"/>
        <v>-1.7381550000000345</v>
      </c>
      <c r="I102" s="5">
        <f>G102-C102</f>
        <v>-6.950000000000017</v>
      </c>
      <c r="J102" s="3">
        <f>SUM(J7:J101)</f>
        <v>176.56600000000003</v>
      </c>
      <c r="K102" s="7">
        <f>SUM(K7:K101)</f>
        <v>137.04499999999993</v>
      </c>
      <c r="L102" s="7">
        <f t="shared" si="33"/>
        <v>-39.5210000000001</v>
      </c>
      <c r="M102" s="7">
        <f>SUM(M7:M101)</f>
        <v>146.422</v>
      </c>
      <c r="N102" s="7"/>
      <c r="O102" s="7"/>
      <c r="P102" s="7">
        <f>C102+J102+M102</f>
        <v>484.866</v>
      </c>
      <c r="Q102" s="7"/>
      <c r="R102" s="7"/>
      <c r="S102" s="3">
        <f>SUM(S7:S101)</f>
        <v>102.629</v>
      </c>
      <c r="T102" s="3"/>
      <c r="U102" s="4"/>
      <c r="V102" s="5">
        <f>P102+S102</f>
        <v>587.495</v>
      </c>
      <c r="W102" s="5"/>
      <c r="X102" s="5"/>
      <c r="Y102" s="7">
        <f>SUM(Y7:Y101)</f>
        <v>5.436000000000001</v>
      </c>
      <c r="Z102" s="7"/>
      <c r="AA102" s="7"/>
      <c r="AB102" s="5">
        <f t="shared" si="41"/>
        <v>592.931</v>
      </c>
      <c r="AC102" s="4"/>
      <c r="AD102" s="7"/>
      <c r="AE102" s="3"/>
      <c r="AF102" s="3"/>
      <c r="AG102" s="7"/>
      <c r="AH102" s="7">
        <f>AB102+AF102</f>
        <v>592.931</v>
      </c>
      <c r="AI102" s="7"/>
      <c r="AJ102" s="7"/>
      <c r="AK102" s="7">
        <f>SUM(AK56:AK101)</f>
        <v>0.6000000000000001</v>
      </c>
      <c r="AL102" s="7">
        <f>AK102-AJ102</f>
        <v>0.6000000000000001</v>
      </c>
      <c r="AM102" s="3">
        <f>SUM(AM7:AM101)</f>
        <v>41.342000000000006</v>
      </c>
      <c r="AN102" s="7">
        <f>SUM(AN7:AN101)</f>
        <v>85.385</v>
      </c>
      <c r="AO102" s="7">
        <f>SUM(AO7:AO101)</f>
        <v>131.44699999999995</v>
      </c>
    </row>
  </sheetData>
  <mergeCells count="45">
    <mergeCell ref="D4:D5"/>
    <mergeCell ref="E4:E5"/>
    <mergeCell ref="AD3:AD5"/>
    <mergeCell ref="AF4:AF5"/>
    <mergeCell ref="V4:V5"/>
    <mergeCell ref="AC4:AC5"/>
    <mergeCell ref="AB4:AB5"/>
    <mergeCell ref="AE4:AE5"/>
    <mergeCell ref="Y4:Y5"/>
    <mergeCell ref="X3:X5"/>
    <mergeCell ref="A3:A5"/>
    <mergeCell ref="I3:I5"/>
    <mergeCell ref="J3:K3"/>
    <mergeCell ref="K4:K5"/>
    <mergeCell ref="G4:G5"/>
    <mergeCell ref="C4:C5"/>
    <mergeCell ref="J4:J5"/>
    <mergeCell ref="B3:G3"/>
    <mergeCell ref="B4:B5"/>
    <mergeCell ref="F4:F5"/>
    <mergeCell ref="AO4:AO5"/>
    <mergeCell ref="AN4:AN5"/>
    <mergeCell ref="AI4:AI5"/>
    <mergeCell ref="AJ4:AJ5"/>
    <mergeCell ref="AL4:AL5"/>
    <mergeCell ref="AK4:AK5"/>
    <mergeCell ref="AM4:AM5"/>
    <mergeCell ref="AA3:AA5"/>
    <mergeCell ref="Y3:Z3"/>
    <mergeCell ref="AB3:AC3"/>
    <mergeCell ref="M4:M5"/>
    <mergeCell ref="S3:T3"/>
    <mergeCell ref="T4:T5"/>
    <mergeCell ref="U3:U5"/>
    <mergeCell ref="Z4:Z5"/>
    <mergeCell ref="O3:O5"/>
    <mergeCell ref="P3:Q4"/>
    <mergeCell ref="V3:W3"/>
    <mergeCell ref="W4:W5"/>
    <mergeCell ref="S4:S5"/>
    <mergeCell ref="R3:R5"/>
    <mergeCell ref="H4:H5"/>
    <mergeCell ref="L3:L5"/>
    <mergeCell ref="M3:N3"/>
    <mergeCell ref="N4:N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arsk-Gulsina</dc:creator>
  <cp:keywords/>
  <dc:description/>
  <cp:lastModifiedBy>arsk-Gulsina</cp:lastModifiedBy>
  <cp:lastPrinted>2013-03-22T11:07:40Z</cp:lastPrinted>
  <dcterms:created xsi:type="dcterms:W3CDTF">2011-01-28T06:34:57Z</dcterms:created>
  <dcterms:modified xsi:type="dcterms:W3CDTF">2013-03-22T11:11:01Z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