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170" activeTab="0"/>
  </bookViews>
  <sheets>
    <sheet name="Доход" sheetId="1" r:id="rId1"/>
    <sheet name="Расход" sheetId="2" r:id="rId2"/>
  </sheets>
  <definedNames>
    <definedName name="_xlnm.Print_Area" localSheetId="0">'Доход'!$A$1:$D$41</definedName>
    <definedName name="_xlnm.Print_Area" localSheetId="1">'Расход'!$A$1:$E$54</definedName>
  </definedNames>
  <calcPr fullCalcOnLoad="1"/>
</workbook>
</file>

<file path=xl/sharedStrings.xml><?xml version="1.0" encoding="utf-8"?>
<sst xmlns="http://schemas.openxmlformats.org/spreadsheetml/2006/main" count="93" uniqueCount="93">
  <si>
    <t>Налоговые доходы – всего</t>
  </si>
  <si>
    <t>Налоги на прибыль, прирост капитала</t>
  </si>
  <si>
    <t>Налоги на совокупный доход</t>
  </si>
  <si>
    <t>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</si>
  <si>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</si>
  <si>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</si>
  <si>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</si>
  <si>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</si>
  <si>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</si>
  <si>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</si>
  <si>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</si>
  <si>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От бюджетов других уровней</t>
  </si>
  <si>
    <t>Всего доходов</t>
  </si>
  <si>
    <t>Жилищно – коммунальное хозяйство</t>
  </si>
  <si>
    <t>Социальная политика</t>
  </si>
  <si>
    <t>ИТОГО РАСХОДОВ</t>
  </si>
  <si>
    <t xml:space="preserve">Образование 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</si>
  <si>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</si>
  <si>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</si>
  <si>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</si>
  <si>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</si>
  <si>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Возврат остатков субвенций и субсидий</t>
  </si>
  <si>
    <t>Здравоохранение</t>
  </si>
  <si>
    <t>Физическая культура и спорт</t>
  </si>
  <si>
    <t>Национальная экономика</t>
  </si>
  <si>
    <t>Охрана окружающей среды</t>
  </si>
  <si>
    <t>Дефицит-, профицит+</t>
  </si>
  <si>
    <t>патент</t>
  </si>
  <si>
    <t>Акцизы</t>
  </si>
  <si>
    <t>Доходы от возврата остатков субсидий и субвенций</t>
  </si>
  <si>
    <t xml:space="preserve">                                                   Об  исполнении консолидированного бюджета по доходам                                                           </t>
  </si>
  <si>
    <t>Прочие неналоговые поступления</t>
  </si>
  <si>
    <t xml:space="preserve"> об  исполнении  бюджета Арского муниципального района по расходам </t>
  </si>
  <si>
    <t>Наименование</t>
  </si>
  <si>
    <t xml:space="preserve">в % к уточненному плану </t>
  </si>
  <si>
    <t>Общегосударственные вопросы</t>
  </si>
  <si>
    <t>% исполнения к уточненному плану</t>
  </si>
  <si>
    <t>функционирование органов местного самоуправления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</si>
  <si>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</si>
  <si>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</si>
  <si>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</si>
  <si>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 другие вопросы</t>
  </si>
  <si>
    <t>другие вопросы в области национальной безопасности и правоохранительной деятельности</t>
  </si>
  <si>
    <t>защита населения и территорий от чрезвызайных ситуаций</t>
  </si>
  <si>
    <r>
      <t>с</t>
    </r>
    <r>
      <rPr>
        <sz val="12"/>
        <rFont val="Times New Roman"/>
        <family val="1"/>
      </rPr>
      <t>ельское хозяйство и рыболовство</t>
    </r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</si>
  <si>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</si>
  <si>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</si>
  <si>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</si>
  <si>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 экономики</t>
  </si>
  <si>
    <t xml:space="preserve"> жилищное хозяйство </t>
  </si>
  <si>
    <t>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</si>
  <si>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</si>
  <si>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</si>
  <si>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</si>
  <si>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</si>
  <si>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</si>
  <si>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 xml:space="preserve">Культура, кинематография </t>
  </si>
  <si>
    <t xml:space="preserve"> 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</si>
  <si>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</si>
  <si>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</si>
  <si>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обеспечение населения</t>
  </si>
  <si>
    <t>охрана семьи и детства</t>
  </si>
  <si>
    <t>массовый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</si>
  <si>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</si>
  <si>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 муниципальных образований</t>
  </si>
  <si>
    <t xml:space="preserve">физическая культура </t>
  </si>
  <si>
    <t>Руководитель МКУ "Финансово-бюджетная палата Арского муниципального района РТ"</t>
  </si>
  <si>
    <t>С.П.Галимова</t>
  </si>
  <si>
    <t>единый налог на вмененный доход для отдельных видов деятельности</t>
  </si>
  <si>
    <t xml:space="preserve">Налоги, сборы и регулярные платежи за пользование природными ресурсами </t>
  </si>
  <si>
    <t>Налог на добычу полезных ископаемых</t>
  </si>
  <si>
    <t>Уточненный годовой  план (тыс.руб.)</t>
  </si>
  <si>
    <t>Исполнено (тыс.руб.)</t>
  </si>
  <si>
    <t>межбюджетные трансферты</t>
  </si>
  <si>
    <t xml:space="preserve">субсидия </t>
  </si>
  <si>
    <t xml:space="preserve">субвенция </t>
  </si>
  <si>
    <t>единый сельхозналог</t>
  </si>
  <si>
    <t xml:space="preserve"> госпошлина</t>
  </si>
  <si>
    <t xml:space="preserve"> налог на доходы физических лиц</t>
  </si>
  <si>
    <t xml:space="preserve">     Справка</t>
  </si>
  <si>
    <t>дотация</t>
  </si>
  <si>
    <t xml:space="preserve">на 01.10.2021 год по Арскому району. </t>
  </si>
  <si>
    <t xml:space="preserve">на 01.10 2021 года  </t>
  </si>
  <si>
    <t>Уточненный годовой план, тыс.руб</t>
  </si>
  <si>
    <t xml:space="preserve">Исполнено, тыс.руб </t>
  </si>
  <si>
    <t>коммунальное хозяйство</t>
  </si>
  <si>
    <t>пенсионное обеспечение</t>
  </si>
  <si>
    <t>прочие межбюджетные трансферты  общего характера</t>
  </si>
  <si>
    <t>Исполнение по госпошлине составило 2404,5 тыс.рублей, или 59% от утвержденного плана в связи с уменьшением  количества заявлений.</t>
  </si>
  <si>
    <t>Поступление штрафов составило 345,8 тыс.рублей, или только 22% от утвержденного плана в связи с принятием Федерального закона от 15.04.2019 №62-ФЗ.</t>
  </si>
  <si>
    <t xml:space="preserve">Безвозмездные поступления от государственных ( муниципальных)организаций </t>
  </si>
  <si>
    <t>За 3 квартал 2021 года исполнение расходов составляет 75,5% к уточненному годовому плану.</t>
  </si>
  <si>
    <t>Низкий процент исполнения по разделу "Здравоохранение" - 34,5% - оплата по факту, по актам выполненных работ; по разделу "Социальная политика" - 47,6% - расходы  заявительного характера выплаты   пособий и компенсаций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</si>
</sst>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79" fontId="4" fillId="3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top" wrapText="1"/>
    </xf>
    <xf numFmtId="179" fontId="3" fillId="32" borderId="10" xfId="0" applyNumberFormat="1" applyFont="1" applyFill="1" applyBorder="1" applyAlignment="1">
      <alignment horizontal="center" vertical="top" wrapText="1"/>
    </xf>
    <xf numFmtId="179" fontId="4" fillId="32" borderId="10" xfId="0" applyNumberFormat="1" applyFont="1" applyFill="1" applyBorder="1" applyAlignment="1">
      <alignment horizontal="center" vertical="top" wrapText="1"/>
    </xf>
    <xf numFmtId="179" fontId="46" fillId="32" borderId="10" xfId="0" applyNumberFormat="1" applyFont="1" applyFill="1" applyBorder="1" applyAlignment="1">
      <alignment horizontal="center" vertical="top" wrapText="1"/>
    </xf>
    <xf numFmtId="179" fontId="47" fillId="32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4" fillId="32" borderId="23" xfId="0" applyFont="1" applyFill="1" applyBorder="1" applyAlignment="1">
      <alignment vertical="top" wrapText="1"/>
    </xf>
    <xf numFmtId="0" fontId="4" fillId="32" borderId="24" xfId="0" applyFont="1" applyFill="1" applyBorder="1" applyAlignment="1">
      <alignment vertical="top" wrapText="1"/>
    </xf>
    <xf numFmtId="0" fontId="4" fillId="32" borderId="23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 wrapText="1"/>
    </xf>
    <xf numFmtId="0" fontId="4" fillId="32" borderId="25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zoomScalePageLayoutView="0" workbookViewId="0" topLeftCell="A25">
      <selection activeCell="A35" sqref="A35"/>
    </sheetView>
  </sheetViews>
  <sheetFormatPr defaultColWidth="9.00390625" defaultRowHeight="12.75"/>
  <cols>
    <col min="1" max="1" width="45.25390625" style="0" customWidth="1"/>
    <col min="2" max="2" width="14.00390625" style="10" customWidth="1"/>
    <col min="3" max="3" width="12.875" style="10" customWidth="1"/>
    <col min="4" max="4" width="13.125" style="0" customWidth="1"/>
  </cols>
  <sheetData>
    <row r="1" spans="1:4" ht="18.75">
      <c r="A1" s="32" t="s">
        <v>79</v>
      </c>
      <c r="B1" s="32"/>
      <c r="C1" s="32"/>
      <c r="D1" s="32"/>
    </row>
    <row r="2" spans="1:4" ht="15.75">
      <c r="A2" s="33" t="s">
        <v>30</v>
      </c>
      <c r="B2" s="33"/>
      <c r="C2" s="33"/>
      <c r="D2" s="33"/>
    </row>
    <row r="3" spans="1:4" ht="15.75">
      <c r="A3" s="34" t="s">
        <v>81</v>
      </c>
      <c r="B3" s="34"/>
      <c r="C3" s="34"/>
      <c r="D3" s="34"/>
    </row>
    <row r="4" spans="1:4" ht="38.25" customHeight="1">
      <c r="A4" s="40" t="s">
        <v>18</v>
      </c>
      <c r="B4" s="35" t="s">
        <v>71</v>
      </c>
      <c r="C4" s="35" t="s">
        <v>72</v>
      </c>
      <c r="D4" s="37" t="s">
        <v>36</v>
      </c>
    </row>
    <row r="5" spans="1:4" ht="24.75" customHeight="1">
      <c r="A5" s="41"/>
      <c r="B5" s="35"/>
      <c r="C5" s="35"/>
      <c r="D5" s="38"/>
    </row>
    <row r="6" spans="1:4" ht="16.5" customHeight="1">
      <c r="A6" s="42"/>
      <c r="B6" s="35"/>
      <c r="C6" s="35"/>
      <c r="D6" s="39"/>
    </row>
    <row r="7" spans="1:4" ht="21.75" customHeight="1">
      <c r="A7" s="6" t="s">
        <v>0</v>
      </c>
      <c r="B7" s="26">
        <f>B8+B10+B11+B16+B18</f>
        <v>365344.9</v>
      </c>
      <c r="C7" s="26">
        <f>C8+C10+C11+C16+C18</f>
        <v>287647.2</v>
      </c>
      <c r="D7" s="9">
        <f>C7/B7*100</f>
        <v>78.73305471076783</v>
      </c>
    </row>
    <row r="8" spans="1:4" ht="21" customHeight="1">
      <c r="A8" s="6" t="s">
        <v>1</v>
      </c>
      <c r="B8" s="27">
        <f>B9</f>
        <v>301048.9</v>
      </c>
      <c r="C8" s="27">
        <f>C9</f>
        <v>227585.7</v>
      </c>
      <c r="D8" s="9">
        <f aca="true" t="shared" si="0" ref="D8:D36">C8/B8*100</f>
        <v>75.59758564140245</v>
      </c>
    </row>
    <row r="9" spans="1:4" ht="20.25" customHeight="1">
      <c r="A9" s="7" t="s">
        <v>78</v>
      </c>
      <c r="B9" s="28">
        <v>301048.9</v>
      </c>
      <c r="C9" s="28">
        <v>227585.7</v>
      </c>
      <c r="D9" s="9">
        <f t="shared" si="0"/>
        <v>75.59758564140245</v>
      </c>
    </row>
    <row r="10" spans="1:4" ht="22.5" customHeight="1">
      <c r="A10" s="6" t="s">
        <v>28</v>
      </c>
      <c r="B10" s="27">
        <v>34900</v>
      </c>
      <c r="C10" s="27">
        <v>26354.4</v>
      </c>
      <c r="D10" s="9">
        <f t="shared" si="0"/>
        <v>75.5140401146132</v>
      </c>
    </row>
    <row r="11" spans="1:4" ht="17.25" customHeight="1">
      <c r="A11" s="6" t="s">
        <v>2</v>
      </c>
      <c r="B11" s="26">
        <f>B12+B14+B15+B13</f>
        <v>25079</v>
      </c>
      <c r="C11" s="26">
        <f>C12+C13+C14+C15</f>
        <v>30952.799999999996</v>
      </c>
      <c r="D11" s="9">
        <f t="shared" si="0"/>
        <v>123.42118904262529</v>
      </c>
    </row>
    <row r="12" spans="1:4" ht="21" customHeight="1">
      <c r="A12" s="7" t="s">
        <v>19</v>
      </c>
      <c r="B12" s="28">
        <v>21014</v>
      </c>
      <c r="C12" s="28">
        <v>18420.3</v>
      </c>
      <c r="D12" s="9">
        <f t="shared" si="0"/>
        <v>87.65727610164652</v>
      </c>
    </row>
    <row r="13" spans="1:4" ht="37.5" customHeight="1">
      <c r="A13" s="7" t="s">
        <v>68</v>
      </c>
      <c r="B13" s="28">
        <v>3488</v>
      </c>
      <c r="C13" s="28">
        <v>3713.5</v>
      </c>
      <c r="D13" s="9">
        <f t="shared" si="0"/>
        <v>106.46502293577981</v>
      </c>
    </row>
    <row r="14" spans="1:4" ht="23.25" customHeight="1">
      <c r="A14" s="7" t="s">
        <v>27</v>
      </c>
      <c r="B14" s="28">
        <v>333</v>
      </c>
      <c r="C14" s="28">
        <v>8409.9</v>
      </c>
      <c r="D14" s="9">
        <f t="shared" si="0"/>
        <v>2525.4954954954956</v>
      </c>
    </row>
    <row r="15" spans="1:4" ht="19.5" customHeight="1">
      <c r="A15" s="7" t="s">
        <v>76</v>
      </c>
      <c r="B15" s="28">
        <v>244</v>
      </c>
      <c r="C15" s="28">
        <v>409.1</v>
      </c>
      <c r="D15" s="9">
        <f t="shared" si="0"/>
        <v>167.6639344262295</v>
      </c>
    </row>
    <row r="16" spans="1:4" ht="32.25" customHeight="1">
      <c r="A16" s="6" t="s">
        <v>69</v>
      </c>
      <c r="B16" s="26">
        <f>B17</f>
        <v>243</v>
      </c>
      <c r="C16" s="26">
        <f>C17</f>
        <v>349.8</v>
      </c>
      <c r="D16" s="9">
        <f t="shared" si="0"/>
        <v>143.95061728395063</v>
      </c>
    </row>
    <row r="17" spans="1:4" ht="21" customHeight="1">
      <c r="A17" s="7" t="s">
        <v>70</v>
      </c>
      <c r="B17" s="28">
        <v>243</v>
      </c>
      <c r="C17" s="28">
        <v>349.8</v>
      </c>
      <c r="D17" s="9">
        <f t="shared" si="0"/>
        <v>143.95061728395063</v>
      </c>
    </row>
    <row r="18" spans="1:4" ht="18.75" customHeight="1">
      <c r="A18" s="6" t="s">
        <v>3</v>
      </c>
      <c r="B18" s="27">
        <f>B19</f>
        <v>4074</v>
      </c>
      <c r="C18" s="27">
        <f>C19</f>
        <v>2404.5</v>
      </c>
      <c r="D18" s="9">
        <f t="shared" si="0"/>
        <v>59.02061855670103</v>
      </c>
    </row>
    <row r="19" spans="1:4" ht="21" customHeight="1">
      <c r="A19" s="7" t="s">
        <v>77</v>
      </c>
      <c r="B19" s="28">
        <v>4074</v>
      </c>
      <c r="C19" s="28">
        <v>2404.5</v>
      </c>
      <c r="D19" s="9">
        <f t="shared" si="0"/>
        <v>59.02061855670103</v>
      </c>
    </row>
    <row r="20" spans="1:4" ht="23.25" customHeight="1">
      <c r="A20" s="6" t="s">
        <v>4</v>
      </c>
      <c r="B20" s="26">
        <f>B21+B22+B23+B24+B25+B26</f>
        <v>8899</v>
      </c>
      <c r="C20" s="26">
        <f>C21+C22+C23+C24+C25+C26</f>
        <v>7053.599999999999</v>
      </c>
      <c r="D20" s="9">
        <f t="shared" si="0"/>
        <v>79.26283852118215</v>
      </c>
    </row>
    <row r="21" spans="1:4" ht="47.25" customHeight="1">
      <c r="A21" s="7" t="s">
        <v>5</v>
      </c>
      <c r="B21" s="28">
        <v>4939</v>
      </c>
      <c r="C21" s="28">
        <v>3911.7</v>
      </c>
      <c r="D21" s="9">
        <f t="shared" si="0"/>
        <v>79.20024296416278</v>
      </c>
    </row>
    <row r="22" spans="1:4" ht="37.5" customHeight="1">
      <c r="A22" s="7" t="s">
        <v>6</v>
      </c>
      <c r="B22" s="28">
        <v>1802</v>
      </c>
      <c r="C22" s="28">
        <v>1669.6</v>
      </c>
      <c r="D22" s="9">
        <f t="shared" si="0"/>
        <v>92.65260821309656</v>
      </c>
    </row>
    <row r="23" spans="1:4" ht="18.75" customHeight="1">
      <c r="A23" s="7" t="s">
        <v>7</v>
      </c>
      <c r="B23" s="28"/>
      <c r="C23" s="28">
        <v>613.4</v>
      </c>
      <c r="D23" s="9"/>
    </row>
    <row r="24" spans="1:4" ht="19.5" customHeight="1">
      <c r="A24" s="7" t="s">
        <v>8</v>
      </c>
      <c r="B24" s="28">
        <v>598</v>
      </c>
      <c r="C24" s="28">
        <v>555.1</v>
      </c>
      <c r="D24" s="9">
        <f t="shared" si="0"/>
        <v>92.82608695652175</v>
      </c>
    </row>
    <row r="25" spans="1:4" ht="23.25" customHeight="1">
      <c r="A25" s="7" t="s">
        <v>9</v>
      </c>
      <c r="B25" s="28">
        <v>1560</v>
      </c>
      <c r="C25" s="28">
        <v>345.8</v>
      </c>
      <c r="D25" s="9">
        <f t="shared" si="0"/>
        <v>22.166666666666668</v>
      </c>
    </row>
    <row r="26" spans="1:4" ht="18.75" customHeight="1">
      <c r="A26" s="7" t="s">
        <v>31</v>
      </c>
      <c r="B26" s="28"/>
      <c r="C26" s="28">
        <v>-42</v>
      </c>
      <c r="D26" s="9"/>
    </row>
    <row r="27" spans="1:4" ht="20.25" customHeight="1">
      <c r="A27" s="6" t="s">
        <v>10</v>
      </c>
      <c r="B27" s="26">
        <f>B7+B20</f>
        <v>374243.9</v>
      </c>
      <c r="C27" s="26">
        <f>C7+C20</f>
        <v>294700.8</v>
      </c>
      <c r="D27" s="9">
        <f t="shared" si="0"/>
        <v>78.74565223374381</v>
      </c>
    </row>
    <row r="28" spans="1:4" ht="21" customHeight="1">
      <c r="A28" s="6" t="s">
        <v>11</v>
      </c>
      <c r="B28" s="26">
        <f>B30+B31+B32+B29</f>
        <v>1015609.4</v>
      </c>
      <c r="C28" s="26">
        <f>C30+C31+C32+C29</f>
        <v>812313.2999999999</v>
      </c>
      <c r="D28" s="9">
        <f t="shared" si="0"/>
        <v>79.98284576728021</v>
      </c>
    </row>
    <row r="29" spans="1:4" ht="21" customHeight="1">
      <c r="A29" s="7" t="s">
        <v>80</v>
      </c>
      <c r="B29" s="31">
        <v>52067.9</v>
      </c>
      <c r="C29" s="31">
        <v>39051</v>
      </c>
      <c r="D29" s="9">
        <f t="shared" si="0"/>
        <v>75.00014404268272</v>
      </c>
    </row>
    <row r="30" spans="1:4" ht="21.75" customHeight="1">
      <c r="A30" s="7" t="s">
        <v>75</v>
      </c>
      <c r="B30" s="28">
        <v>436416.2</v>
      </c>
      <c r="C30" s="29">
        <v>326844.6</v>
      </c>
      <c r="D30" s="9">
        <f t="shared" si="0"/>
        <v>74.89286603017943</v>
      </c>
    </row>
    <row r="31" spans="1:4" ht="20.25" customHeight="1">
      <c r="A31" s="7" t="s">
        <v>74</v>
      </c>
      <c r="B31" s="28">
        <v>419845.5</v>
      </c>
      <c r="C31" s="29">
        <v>349433.1</v>
      </c>
      <c r="D31" s="9">
        <f t="shared" si="0"/>
        <v>83.2289735152574</v>
      </c>
    </row>
    <row r="32" spans="1:4" ht="18" customHeight="1">
      <c r="A32" s="7" t="s">
        <v>73</v>
      </c>
      <c r="B32" s="28">
        <v>107279.8</v>
      </c>
      <c r="C32" s="29">
        <v>96984.6</v>
      </c>
      <c r="D32" s="9">
        <f t="shared" si="0"/>
        <v>90.40341238518343</v>
      </c>
    </row>
    <row r="33" spans="1:4" ht="35.25" customHeight="1">
      <c r="A33" s="6" t="s">
        <v>29</v>
      </c>
      <c r="B33" s="27">
        <v>0</v>
      </c>
      <c r="C33" s="27">
        <v>0</v>
      </c>
      <c r="D33" s="9"/>
    </row>
    <row r="34" spans="1:4" ht="18" customHeight="1">
      <c r="A34" s="6" t="s">
        <v>21</v>
      </c>
      <c r="B34" s="27">
        <v>0</v>
      </c>
      <c r="C34" s="30">
        <v>-4827.1</v>
      </c>
      <c r="D34" s="9"/>
    </row>
    <row r="35" spans="1:4" ht="53.25" customHeight="1">
      <c r="A35" s="6" t="s">
        <v>90</v>
      </c>
      <c r="B35" s="27">
        <v>0</v>
      </c>
      <c r="C35" s="27">
        <v>2387.1</v>
      </c>
      <c r="D35" s="9"/>
    </row>
    <row r="36" spans="1:4" ht="22.5" customHeight="1">
      <c r="A36" s="6" t="s">
        <v>12</v>
      </c>
      <c r="B36" s="26">
        <f>B27+B28+B34+B35</f>
        <v>1389853.3</v>
      </c>
      <c r="C36" s="26">
        <f>C27+C28+C34+C35</f>
        <v>1104574.0999999999</v>
      </c>
      <c r="D36" s="9">
        <f t="shared" si="0"/>
        <v>79.47415025744083</v>
      </c>
    </row>
    <row r="38" spans="1:4" ht="30" customHeight="1">
      <c r="A38" s="36" t="s">
        <v>88</v>
      </c>
      <c r="B38" s="36"/>
      <c r="C38" s="36"/>
      <c r="D38" s="36"/>
    </row>
    <row r="39" spans="1:4" ht="33" customHeight="1">
      <c r="A39" s="36" t="s">
        <v>89</v>
      </c>
      <c r="B39" s="36"/>
      <c r="C39" s="36"/>
      <c r="D39" s="36"/>
    </row>
    <row r="40" spans="1:4" ht="15" customHeight="1">
      <c r="A40" s="36"/>
      <c r="B40" s="36"/>
      <c r="C40" s="36"/>
      <c r="D40" s="36"/>
    </row>
    <row r="41" ht="15" customHeight="1">
      <c r="A41" s="8"/>
    </row>
  </sheetData>
  <sheetProtection/>
  <mergeCells count="11">
    <mergeCell ref="A39:D39"/>
    <mergeCell ref="A40:D40"/>
    <mergeCell ref="D4:D6"/>
    <mergeCell ref="B4:B6"/>
    <mergeCell ref="A4:A6"/>
    <mergeCell ref="A1:D1"/>
    <mergeCell ref="A2:D2"/>
    <mergeCell ref="A3:D3"/>
    <mergeCell ref="C4:C6"/>
    <mergeCell ref="A38:D38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40">
      <selection activeCell="E53" sqref="E53"/>
    </sheetView>
  </sheetViews>
  <sheetFormatPr defaultColWidth="9.00390625" defaultRowHeight="12.75"/>
  <cols>
    <col min="1" max="1" width="54.75390625" style="0" customWidth="1"/>
    <col min="2" max="2" width="0.12890625" style="0" customWidth="1"/>
    <col min="3" max="3" width="13.875" style="10" customWidth="1"/>
    <col min="4" max="4" width="13.25390625" style="10" customWidth="1"/>
    <col min="5" max="5" width="13.25390625" style="0" customWidth="1"/>
  </cols>
  <sheetData>
    <row r="1" spans="1:5" ht="20.25" customHeight="1">
      <c r="A1" s="45" t="s">
        <v>17</v>
      </c>
      <c r="B1" s="45"/>
      <c r="C1" s="45"/>
      <c r="D1" s="45"/>
      <c r="E1" s="45"/>
    </row>
    <row r="2" spans="1:5" ht="18.75" customHeight="1">
      <c r="A2" s="32" t="s">
        <v>32</v>
      </c>
      <c r="B2" s="32"/>
      <c r="C2" s="32"/>
      <c r="D2" s="32"/>
      <c r="E2" s="32"/>
    </row>
    <row r="3" spans="1:5" ht="19.5" customHeight="1" thickBot="1">
      <c r="A3" s="46" t="s">
        <v>82</v>
      </c>
      <c r="B3" s="46"/>
      <c r="C3" s="46"/>
      <c r="D3" s="46"/>
      <c r="E3" s="46"/>
    </row>
    <row r="4" spans="1:5" ht="12" customHeight="1">
      <c r="A4" s="49" t="s">
        <v>33</v>
      </c>
      <c r="B4" s="50"/>
      <c r="C4" s="57" t="s">
        <v>83</v>
      </c>
      <c r="D4" s="59" t="s">
        <v>84</v>
      </c>
      <c r="E4" s="62" t="s">
        <v>34</v>
      </c>
    </row>
    <row r="5" spans="1:5" ht="12.75">
      <c r="A5" s="51"/>
      <c r="B5" s="52"/>
      <c r="C5" s="58"/>
      <c r="D5" s="60"/>
      <c r="E5" s="63"/>
    </row>
    <row r="6" spans="1:5" ht="28.5" customHeight="1">
      <c r="A6" s="53"/>
      <c r="B6" s="54"/>
      <c r="C6" s="58"/>
      <c r="D6" s="61"/>
      <c r="E6" s="64"/>
    </row>
    <row r="7" spans="1:5" ht="36.75" customHeight="1">
      <c r="A7" s="55" t="s">
        <v>35</v>
      </c>
      <c r="B7" s="56"/>
      <c r="C7" s="14">
        <v>69781.7</v>
      </c>
      <c r="D7" s="14">
        <v>53385.8</v>
      </c>
      <c r="E7" s="15">
        <f>D7/C7*100</f>
        <v>76.50401179678914</v>
      </c>
    </row>
    <row r="8" spans="1:5" ht="35.25" customHeight="1">
      <c r="A8" s="13" t="s">
        <v>37</v>
      </c>
      <c r="B8" s="2"/>
      <c r="C8" s="17">
        <v>49906.6</v>
      </c>
      <c r="D8" s="17">
        <v>40586.7</v>
      </c>
      <c r="E8" s="16">
        <f aca="true" t="shared" si="0" ref="E8:E49">D8/C8*100</f>
        <v>81.32531568970838</v>
      </c>
    </row>
    <row r="9" spans="1:5" ht="15.75">
      <c r="A9" s="13" t="s">
        <v>41</v>
      </c>
      <c r="B9" s="2"/>
      <c r="C9" s="18">
        <f>C7-C8</f>
        <v>19875.1</v>
      </c>
      <c r="D9" s="18">
        <f>D7-D8</f>
        <v>12799.100000000006</v>
      </c>
      <c r="E9" s="16">
        <f t="shared" si="0"/>
        <v>64.39766340798289</v>
      </c>
    </row>
    <row r="10" spans="1:5" ht="18.75" customHeight="1">
      <c r="A10" s="44" t="s">
        <v>38</v>
      </c>
      <c r="B10" s="44"/>
      <c r="C10" s="19">
        <f>C11</f>
        <v>2498.9</v>
      </c>
      <c r="D10" s="19">
        <f>D11</f>
        <v>1874.2</v>
      </c>
      <c r="E10" s="15">
        <f t="shared" si="0"/>
        <v>75.00100044019369</v>
      </c>
    </row>
    <row r="11" spans="1:5" ht="24.75" customHeight="1">
      <c r="A11" s="2" t="s">
        <v>39</v>
      </c>
      <c r="B11" s="3"/>
      <c r="C11" s="18">
        <v>2498.9</v>
      </c>
      <c r="D11" s="12">
        <v>1874.2</v>
      </c>
      <c r="E11" s="16">
        <f t="shared" si="0"/>
        <v>75.00100044019369</v>
      </c>
    </row>
    <row r="12" spans="1:5" ht="39" customHeight="1">
      <c r="A12" s="44" t="s">
        <v>40</v>
      </c>
      <c r="B12" s="44"/>
      <c r="C12" s="14">
        <f>C13+C14</f>
        <v>3007.9</v>
      </c>
      <c r="D12" s="5">
        <f>D13+D14</f>
        <v>2216.7000000000003</v>
      </c>
      <c r="E12" s="15">
        <f t="shared" si="0"/>
        <v>73.69593404036038</v>
      </c>
    </row>
    <row r="13" spans="1:5" ht="39" customHeight="1">
      <c r="A13" s="47" t="s">
        <v>43</v>
      </c>
      <c r="B13" s="47"/>
      <c r="C13" s="18">
        <v>2709</v>
      </c>
      <c r="D13" s="12">
        <v>1962.4</v>
      </c>
      <c r="E13" s="16">
        <f t="shared" si="0"/>
        <v>72.44001476559616</v>
      </c>
    </row>
    <row r="14" spans="1:5" ht="42" customHeight="1">
      <c r="A14" s="2" t="s">
        <v>42</v>
      </c>
      <c r="B14" s="2"/>
      <c r="C14" s="12">
        <v>298.9</v>
      </c>
      <c r="D14" s="12">
        <v>254.3</v>
      </c>
      <c r="E14" s="16">
        <f t="shared" si="0"/>
        <v>85.07862161257947</v>
      </c>
    </row>
    <row r="15" spans="1:5" ht="15.75">
      <c r="A15" s="3" t="s">
        <v>24</v>
      </c>
      <c r="B15" s="2"/>
      <c r="C15" s="22">
        <f>C16+C17+C18+C19+C20</f>
        <v>95770.19999999998</v>
      </c>
      <c r="D15" s="15">
        <f>D16+D17+D18+D19+D20</f>
        <v>63771.8</v>
      </c>
      <c r="E15" s="15">
        <f t="shared" si="0"/>
        <v>66.58835420621448</v>
      </c>
    </row>
    <row r="16" spans="1:5" ht="15.75">
      <c r="A16" s="3" t="s">
        <v>44</v>
      </c>
      <c r="B16" s="2"/>
      <c r="C16" s="18">
        <v>3523.3</v>
      </c>
      <c r="D16" s="21">
        <v>1213.2</v>
      </c>
      <c r="E16" s="16">
        <f>D16/C16*100</f>
        <v>34.433627565066836</v>
      </c>
    </row>
    <row r="17" spans="1:5" ht="15.75">
      <c r="A17" s="2" t="s">
        <v>45</v>
      </c>
      <c r="B17" s="2"/>
      <c r="C17" s="18">
        <v>1826.9</v>
      </c>
      <c r="D17" s="21">
        <v>794.5</v>
      </c>
      <c r="E17" s="16">
        <f>D17/C17*100</f>
        <v>43.48897038699436</v>
      </c>
    </row>
    <row r="18" spans="1:5" ht="15.75">
      <c r="A18" s="2" t="s">
        <v>46</v>
      </c>
      <c r="B18" s="2"/>
      <c r="C18" s="18">
        <v>6446.7</v>
      </c>
      <c r="D18" s="21">
        <v>4242.6</v>
      </c>
      <c r="E18" s="16">
        <f>D18/C18*100</f>
        <v>65.81041463074132</v>
      </c>
    </row>
    <row r="19" spans="1:5" ht="15.75">
      <c r="A19" s="2" t="s">
        <v>47</v>
      </c>
      <c r="B19" s="2"/>
      <c r="C19" s="18">
        <v>78848.9</v>
      </c>
      <c r="D19" s="21">
        <v>56889.1</v>
      </c>
      <c r="E19" s="16">
        <f t="shared" si="0"/>
        <v>72.14951635343041</v>
      </c>
    </row>
    <row r="20" spans="1:5" ht="15.75">
      <c r="A20" s="2" t="s">
        <v>48</v>
      </c>
      <c r="B20" s="2"/>
      <c r="C20" s="21">
        <v>5124.4</v>
      </c>
      <c r="D20" s="21">
        <v>632.4</v>
      </c>
      <c r="E20" s="16">
        <f t="shared" si="0"/>
        <v>12.340956990086644</v>
      </c>
    </row>
    <row r="21" spans="1:5" ht="24" customHeight="1">
      <c r="A21" s="44" t="s">
        <v>13</v>
      </c>
      <c r="B21" s="44"/>
      <c r="C21" s="14">
        <f>C22+C24+C23</f>
        <v>41325.200000000004</v>
      </c>
      <c r="D21" s="14">
        <f>D22+D24+D23</f>
        <v>27876</v>
      </c>
      <c r="E21" s="15">
        <f t="shared" si="0"/>
        <v>67.45520892820845</v>
      </c>
    </row>
    <row r="22" spans="1:5" ht="15.75">
      <c r="A22" s="2" t="s">
        <v>49</v>
      </c>
      <c r="B22" s="1">
        <v>1289</v>
      </c>
      <c r="C22" s="18">
        <v>3729.4</v>
      </c>
      <c r="D22" s="21">
        <v>2610</v>
      </c>
      <c r="E22" s="16">
        <f t="shared" si="0"/>
        <v>69.98444790046656</v>
      </c>
    </row>
    <row r="23" spans="1:5" ht="15.75">
      <c r="A23" s="2" t="s">
        <v>85</v>
      </c>
      <c r="B23" s="1"/>
      <c r="C23" s="18">
        <v>3823.9</v>
      </c>
      <c r="D23" s="21">
        <v>1744.9</v>
      </c>
      <c r="E23" s="16">
        <f t="shared" si="0"/>
        <v>45.631423415884306</v>
      </c>
    </row>
    <row r="24" spans="1:5" ht="15.75">
      <c r="A24" s="2" t="s">
        <v>20</v>
      </c>
      <c r="B24" s="1"/>
      <c r="C24" s="18">
        <v>33771.9</v>
      </c>
      <c r="D24" s="21">
        <v>23521.1</v>
      </c>
      <c r="E24" s="16">
        <f t="shared" si="0"/>
        <v>69.64695501289533</v>
      </c>
    </row>
    <row r="25" spans="1:5" ht="15.75">
      <c r="A25" s="3" t="s">
        <v>25</v>
      </c>
      <c r="B25" s="5"/>
      <c r="C25" s="23">
        <f>C26</f>
        <v>1401</v>
      </c>
      <c r="D25" s="23">
        <f>D26</f>
        <v>857.4</v>
      </c>
      <c r="E25" s="15">
        <f t="shared" si="0"/>
        <v>61.199143468950744</v>
      </c>
    </row>
    <row r="26" spans="1:5" ht="31.5">
      <c r="A26" s="2" t="s">
        <v>50</v>
      </c>
      <c r="B26" s="5"/>
      <c r="C26" s="24">
        <v>1401</v>
      </c>
      <c r="D26" s="21">
        <v>857.4</v>
      </c>
      <c r="E26" s="16">
        <f t="shared" si="0"/>
        <v>61.199143468950744</v>
      </c>
    </row>
    <row r="27" spans="1:5" ht="15.75">
      <c r="A27" s="3" t="s">
        <v>16</v>
      </c>
      <c r="B27" s="5" t="e">
        <f>B28+B29+#REF!+B31+B32</f>
        <v>#REF!</v>
      </c>
      <c r="C27" s="23">
        <f>C28+C29+C30+C31+C32</f>
        <v>940512.2999999999</v>
      </c>
      <c r="D27" s="23">
        <f>D28+D29+D30+D31+D32</f>
        <v>721172.9</v>
      </c>
      <c r="E27" s="15">
        <f t="shared" si="0"/>
        <v>76.6787313680002</v>
      </c>
    </row>
    <row r="28" spans="1:5" ht="18" customHeight="1">
      <c r="A28" s="2" t="s">
        <v>51</v>
      </c>
      <c r="B28" s="1">
        <v>110680</v>
      </c>
      <c r="C28" s="24">
        <v>237712.1</v>
      </c>
      <c r="D28" s="18">
        <v>183097.8</v>
      </c>
      <c r="E28" s="16">
        <f t="shared" si="0"/>
        <v>77.02502312671504</v>
      </c>
    </row>
    <row r="29" spans="1:5" ht="16.5" customHeight="1">
      <c r="A29" s="2" t="s">
        <v>52</v>
      </c>
      <c r="B29" s="1">
        <v>461701</v>
      </c>
      <c r="C29" s="24">
        <v>606703</v>
      </c>
      <c r="D29" s="18">
        <v>466874.8</v>
      </c>
      <c r="E29" s="16">
        <f t="shared" si="0"/>
        <v>76.95277590517931</v>
      </c>
    </row>
    <row r="30" spans="1:5" ht="21.75" customHeight="1">
      <c r="A30" s="2" t="s">
        <v>53</v>
      </c>
      <c r="B30" s="1">
        <v>27875</v>
      </c>
      <c r="C30" s="24">
        <v>60106.6</v>
      </c>
      <c r="D30" s="18">
        <v>49794.6</v>
      </c>
      <c r="E30" s="16">
        <f t="shared" si="0"/>
        <v>82.843814156848</v>
      </c>
    </row>
    <row r="31" spans="1:5" ht="22.5" customHeight="1">
      <c r="A31" s="2" t="s">
        <v>54</v>
      </c>
      <c r="B31" s="1">
        <v>17250</v>
      </c>
      <c r="C31" s="24">
        <v>7640.4</v>
      </c>
      <c r="D31" s="12">
        <v>4874.3</v>
      </c>
      <c r="E31" s="16">
        <f t="shared" si="0"/>
        <v>63.79639809434061</v>
      </c>
    </row>
    <row r="32" spans="1:5" ht="21" customHeight="1">
      <c r="A32" s="2" t="s">
        <v>55</v>
      </c>
      <c r="B32" s="1">
        <v>4077</v>
      </c>
      <c r="C32" s="24">
        <v>28350.2</v>
      </c>
      <c r="D32" s="18">
        <v>16531.4</v>
      </c>
      <c r="E32" s="16">
        <f t="shared" si="0"/>
        <v>58.31140521054525</v>
      </c>
    </row>
    <row r="33" spans="1:5" ht="15.75">
      <c r="A33" s="3" t="s">
        <v>56</v>
      </c>
      <c r="B33" s="5">
        <f>B34+B35</f>
        <v>106778</v>
      </c>
      <c r="C33" s="19">
        <f>C34+C35</f>
        <v>133003.9</v>
      </c>
      <c r="D33" s="19">
        <f>D34+D35</f>
        <v>111899.2</v>
      </c>
      <c r="E33" s="14">
        <f t="shared" si="0"/>
        <v>84.13226980562224</v>
      </c>
    </row>
    <row r="34" spans="1:5" ht="15.75">
      <c r="A34" s="2" t="s">
        <v>57</v>
      </c>
      <c r="B34" s="1">
        <v>106393</v>
      </c>
      <c r="C34" s="24">
        <v>129613.6</v>
      </c>
      <c r="D34" s="18">
        <v>109756.4</v>
      </c>
      <c r="E34" s="16">
        <f t="shared" si="0"/>
        <v>84.67969410617403</v>
      </c>
    </row>
    <row r="35" spans="1:5" ht="15.75">
      <c r="A35" s="2" t="s">
        <v>58</v>
      </c>
      <c r="B35" s="1">
        <v>385</v>
      </c>
      <c r="C35" s="24">
        <v>3390.3</v>
      </c>
      <c r="D35" s="12">
        <v>2142.8</v>
      </c>
      <c r="E35" s="16">
        <f t="shared" si="0"/>
        <v>63.203846267291986</v>
      </c>
    </row>
    <row r="36" spans="1:5" ht="22.5" customHeight="1">
      <c r="A36" s="3" t="s">
        <v>22</v>
      </c>
      <c r="B36" s="5">
        <v>461</v>
      </c>
      <c r="C36" s="11">
        <f>C37</f>
        <v>841.2</v>
      </c>
      <c r="D36" s="11">
        <f>D37</f>
        <v>289.8</v>
      </c>
      <c r="E36" s="15">
        <f t="shared" si="0"/>
        <v>34.450784593437945</v>
      </c>
    </row>
    <row r="37" spans="1:5" ht="15.75">
      <c r="A37" s="2" t="s">
        <v>59</v>
      </c>
      <c r="B37" s="1">
        <v>461</v>
      </c>
      <c r="C37" s="12">
        <v>841.2</v>
      </c>
      <c r="D37" s="21">
        <v>289.8</v>
      </c>
      <c r="E37" s="16">
        <f t="shared" si="0"/>
        <v>34.450784593437945</v>
      </c>
    </row>
    <row r="38" spans="1:5" ht="15.75">
      <c r="A38" s="3" t="s">
        <v>14</v>
      </c>
      <c r="B38" s="1"/>
      <c r="C38" s="23">
        <f>C40+C41+C39</f>
        <v>38744.4</v>
      </c>
      <c r="D38" s="23">
        <f>D40+D41+D39</f>
        <v>18453.4</v>
      </c>
      <c r="E38" s="15">
        <f t="shared" si="0"/>
        <v>47.62856051455178</v>
      </c>
    </row>
    <row r="39" spans="1:5" ht="15.75">
      <c r="A39" s="2" t="s">
        <v>86</v>
      </c>
      <c r="B39" s="1"/>
      <c r="C39" s="24">
        <v>39.5</v>
      </c>
      <c r="D39" s="25">
        <v>39.5</v>
      </c>
      <c r="E39" s="16">
        <f t="shared" si="0"/>
        <v>100</v>
      </c>
    </row>
    <row r="40" spans="1:5" ht="15.75">
      <c r="A40" s="2" t="s">
        <v>60</v>
      </c>
      <c r="B40" s="1"/>
      <c r="C40" s="12">
        <v>3650.8</v>
      </c>
      <c r="D40" s="21">
        <v>2018</v>
      </c>
      <c r="E40" s="16">
        <f t="shared" si="0"/>
        <v>55.275556042511234</v>
      </c>
    </row>
    <row r="41" spans="1:5" ht="15.75">
      <c r="A41" s="2" t="s">
        <v>61</v>
      </c>
      <c r="B41" s="1"/>
      <c r="C41" s="24">
        <v>35054.1</v>
      </c>
      <c r="D41" s="24">
        <v>16395.9</v>
      </c>
      <c r="E41" s="16">
        <f t="shared" si="0"/>
        <v>46.7731306751564</v>
      </c>
    </row>
    <row r="42" spans="1:5" ht="15.75">
      <c r="A42" s="3" t="s">
        <v>23</v>
      </c>
      <c r="B42" s="5" t="e">
        <f>#REF!+#REF!</f>
        <v>#REF!</v>
      </c>
      <c r="C42" s="19">
        <f>C43+C44</f>
        <v>70673.8</v>
      </c>
      <c r="D42" s="19">
        <f>D43+D44</f>
        <v>53130.100000000006</v>
      </c>
      <c r="E42" s="15">
        <f t="shared" si="0"/>
        <v>75.17651520082407</v>
      </c>
    </row>
    <row r="43" spans="1:5" ht="15.75">
      <c r="A43" s="2" t="s">
        <v>65</v>
      </c>
      <c r="B43" s="5"/>
      <c r="C43" s="24">
        <v>68499.5</v>
      </c>
      <c r="D43" s="18">
        <v>50955.8</v>
      </c>
      <c r="E43" s="16">
        <f t="shared" si="0"/>
        <v>74.38857217935897</v>
      </c>
    </row>
    <row r="44" spans="1:5" ht="15.75">
      <c r="A44" s="2" t="s">
        <v>62</v>
      </c>
      <c r="B44" s="5"/>
      <c r="C44" s="24">
        <v>2174.3</v>
      </c>
      <c r="D44" s="12">
        <v>2174.3</v>
      </c>
      <c r="E44" s="16">
        <f t="shared" si="0"/>
        <v>100</v>
      </c>
    </row>
    <row r="45" spans="1:5" ht="47.25">
      <c r="A45" s="3" t="s">
        <v>63</v>
      </c>
      <c r="B45" s="5">
        <v>31976</v>
      </c>
      <c r="C45" s="19">
        <f>C46+C47</f>
        <v>43392.4</v>
      </c>
      <c r="D45" s="19">
        <f>D46+D47</f>
        <v>33679.6</v>
      </c>
      <c r="E45" s="15">
        <f t="shared" si="0"/>
        <v>77.61635678137185</v>
      </c>
    </row>
    <row r="46" spans="1:5" ht="31.5">
      <c r="A46" s="2" t="s">
        <v>64</v>
      </c>
      <c r="B46" s="5"/>
      <c r="C46" s="18">
        <v>41561.5</v>
      </c>
      <c r="D46" s="18">
        <v>31848.7</v>
      </c>
      <c r="E46" s="16">
        <f t="shared" si="0"/>
        <v>76.63029486423734</v>
      </c>
    </row>
    <row r="47" spans="1:5" ht="31.5">
      <c r="A47" s="2" t="s">
        <v>87</v>
      </c>
      <c r="B47" s="5"/>
      <c r="C47" s="18">
        <v>1830.9</v>
      </c>
      <c r="D47" s="18">
        <v>1830.9</v>
      </c>
      <c r="E47" s="16"/>
    </row>
    <row r="48" spans="1:5" ht="19.5" customHeight="1">
      <c r="A48" s="4" t="s">
        <v>15</v>
      </c>
      <c r="B48" s="5" t="e">
        <f>#REF!+#REF!+#REF!+#REF!+#REF!+#REF!+B27+B33+B36+B42+B45+#REF!</f>
        <v>#REF!</v>
      </c>
      <c r="C48" s="19">
        <f>C7+C10+C12+C15+C21+C25+C27+C33+C36+C38+C42+C45</f>
        <v>1440952.8999999997</v>
      </c>
      <c r="D48" s="19">
        <f>D7+D10+D12+D15+D21+D25+D27+D33+D36+D38+D42+D45</f>
        <v>1088606.9000000001</v>
      </c>
      <c r="E48" s="15">
        <f t="shared" si="0"/>
        <v>75.5477087419027</v>
      </c>
    </row>
    <row r="49" spans="1:5" ht="18" customHeight="1">
      <c r="A49" s="3" t="s">
        <v>26</v>
      </c>
      <c r="B49" s="1" t="e">
        <f>B48-Доход!#REF!</f>
        <v>#REF!</v>
      </c>
      <c r="C49" s="19">
        <f>Доход!B36-Расход!C48</f>
        <v>-51099.59999999963</v>
      </c>
      <c r="D49" s="19">
        <f>Доход!C36-Расход!D48</f>
        <v>15967.19999999972</v>
      </c>
      <c r="E49" s="15">
        <f t="shared" si="0"/>
        <v>-31.247211328464093</v>
      </c>
    </row>
    <row r="50" ht="36" customHeight="1">
      <c r="A50" t="s">
        <v>91</v>
      </c>
    </row>
    <row r="51" spans="1:5" ht="50.25" customHeight="1">
      <c r="A51" s="48" t="s">
        <v>92</v>
      </c>
      <c r="B51" s="48"/>
      <c r="C51" s="48"/>
      <c r="D51" s="48"/>
      <c r="E51" s="48"/>
    </row>
    <row r="52" spans="1:4" ht="47.25" customHeight="1">
      <c r="A52" s="20" t="s">
        <v>66</v>
      </c>
      <c r="C52" s="43" t="s">
        <v>67</v>
      </c>
      <c r="D52" s="43"/>
    </row>
  </sheetData>
  <sheetProtection/>
  <mergeCells count="14">
    <mergeCell ref="A7:B7"/>
    <mergeCell ref="C4:C6"/>
    <mergeCell ref="D4:D6"/>
    <mergeCell ref="E4:E6"/>
    <mergeCell ref="C52:D52"/>
    <mergeCell ref="A21:B21"/>
    <mergeCell ref="A1:E1"/>
    <mergeCell ref="A2:E2"/>
    <mergeCell ref="A3:E3"/>
    <mergeCell ref="A12:B12"/>
    <mergeCell ref="A13:B13"/>
    <mergeCell ref="A51:E51"/>
    <mergeCell ref="A10:B10"/>
    <mergeCell ref="A4:B6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arsk-irek</cp:lastModifiedBy>
  <cp:lastPrinted>2022-02-19T06:14:34Z</cp:lastPrinted>
  <dcterms:created xsi:type="dcterms:W3CDTF">2007-05-04T05:11:43Z</dcterms:created>
  <dcterms:modified xsi:type="dcterms:W3CDTF">2022-02-25T10:26:58Z</dcterms:modified>
  <cp:category/>
  <cp:version/>
  <cp:contentType/>
  <cp:contentStatus/>
</cp:coreProperties>
</file>